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 codeName="ЭтаКнига" defaultThemeVersion="124226"/>
  <bookViews>
    <workbookView xWindow="32760" yWindow="60" windowWidth="7500" windowHeight="4245" tabRatio="771"/>
  </bookViews>
  <sheets>
    <sheet name="Мои данные" sheetId="8" r:id="rId1"/>
  </sheets>
  <definedNames>
    <definedName name="Print_Titles" localSheetId="0">'Мои данные'!$29:$29</definedName>
    <definedName name="_xlnm.Print_Titles" localSheetId="0">'Мои данные'!$29:$29</definedName>
  </definedNames>
  <calcPr calcId="145621"/>
</workbook>
</file>

<file path=xl/calcChain.xml><?xml version="1.0" encoding="utf-8"?>
<calcChain xmlns="http://schemas.openxmlformats.org/spreadsheetml/2006/main">
  <c r="J21" i="8" l="1"/>
  <c r="G21" i="8"/>
  <c r="J19" i="8"/>
  <c r="G19" i="8"/>
  <c r="J18" i="8"/>
  <c r="G18" i="8"/>
  <c r="J17" i="8"/>
  <c r="G17" i="8"/>
  <c r="J219" i="8"/>
  <c r="G219" i="8"/>
  <c r="J218" i="8"/>
  <c r="G218" i="8"/>
  <c r="J20" i="8"/>
  <c r="G20" i="8"/>
</calcChain>
</file>

<file path=xl/comments1.xml><?xml version="1.0" encoding="utf-8"?>
<comments xmlns="http://schemas.openxmlformats.org/spreadsheetml/2006/main">
  <authors>
    <author>Пользователь</author>
    <author>Соседко А.Н.</author>
    <author>&lt;&gt;</author>
    <author>YuKazaeva</author>
    <author>Сергей</author>
    <author>Alex</author>
    <author>onikitina</author>
    <author>Max</author>
    <author>Alex Sosedko</author>
  </authors>
  <commentList>
    <comment ref="A3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Титул::&lt;подпись 200 атрибут 950 текст&gt;  &lt;подпись 200 значение&gt;</t>
        </r>
      </text>
    </comment>
    <comment ref="H3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Титул::&lt;подпись 210 атрибут 950 текст&gt;  &lt;подпись 210 значение&gt;</t>
        </r>
      </text>
    </comment>
    <comment ref="A4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Титул::_________________ /&lt;подпись 200 атрибут 950 значение&gt;/</t>
        </r>
      </text>
    </comment>
    <comment ref="H4" authorId="1">
      <text>
        <r>
          <rPr>
            <b/>
            <sz val="8"/>
            <color indexed="81"/>
            <rFont val="Tahoma"/>
            <family val="2"/>
            <charset val="204"/>
          </rPr>
          <t xml:space="preserve"> Титул::_________________ /&lt;подпись 210 атрибут 950 значение&gt;/</t>
        </r>
      </text>
    </comment>
    <comment ref="A8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Титул::&lt;Наименование стройки&gt;</t>
        </r>
      </text>
    </comment>
    <comment ref="A10" authorId="3">
      <text>
        <r>
          <rPr>
            <b/>
            <sz val="8"/>
            <color indexed="81"/>
            <rFont val="Tahoma"/>
            <family val="2"/>
            <charset val="204"/>
          </rPr>
          <t xml:space="preserve"> Титул::&lt;Наименование объекта&gt;</t>
        </r>
      </text>
    </comment>
    <comment ref="A11" authorId="4">
      <text>
        <r>
          <rPr>
            <sz val="8"/>
            <color indexed="81"/>
            <rFont val="Tahoma"/>
            <family val="2"/>
            <charset val="204"/>
          </rPr>
          <t xml:space="preserve"> Титул::&lt;Индекс/ЛН локальной сметы&gt;</t>
        </r>
      </text>
    </comment>
    <comment ref="A13" authorId="4">
      <text>
        <r>
          <rPr>
            <sz val="8"/>
            <color indexed="81"/>
            <rFont val="Tahoma"/>
            <family val="2"/>
            <charset val="204"/>
          </rPr>
          <t xml:space="preserve"> Титул::на &lt;Наименование локальной сметы&gt;</t>
        </r>
      </text>
    </comment>
    <comment ref="A14" authorId="4">
      <text>
        <r>
          <rPr>
            <sz val="8"/>
            <color indexed="81"/>
            <rFont val="Tahoma"/>
            <family val="2"/>
            <charset val="204"/>
          </rPr>
          <t xml:space="preserve"> Титул::&lt;Основание&gt;</t>
        </r>
      </text>
    </comment>
    <comment ref="G17" authorId="5">
      <text>
        <r>
          <rPr>
            <b/>
            <sz val="8"/>
            <color indexed="81"/>
            <rFont val="Tahoma"/>
            <family val="2"/>
            <charset val="204"/>
          </rPr>
          <t xml:space="preserve"> ИтогоБазЦ::=&lt;Итого по расчету&gt;/1000</t>
        </r>
      </text>
    </comment>
    <comment ref="J17" authorId="5">
      <text>
        <r>
          <rPr>
            <b/>
            <sz val="8"/>
            <color indexed="81"/>
            <rFont val="Tahoma"/>
            <family val="2"/>
            <charset val="204"/>
          </rPr>
          <t xml:space="preserve"> ИтогоРесМет::=&lt;Итого по расчету&gt;/1000</t>
        </r>
      </text>
    </comment>
    <comment ref="G18" authorId="5">
      <text>
        <r>
          <rPr>
            <b/>
            <sz val="8"/>
            <color indexed="81"/>
            <rFont val="Tahoma"/>
            <family val="2"/>
            <charset val="204"/>
          </rPr>
          <t xml:space="preserve"> ИтогоБазЦ::=&lt;Итого Оборудование&gt;/1000</t>
        </r>
      </text>
    </comment>
    <comment ref="J18" authorId="5">
      <text>
        <r>
          <rPr>
            <b/>
            <sz val="8"/>
            <color indexed="81"/>
            <rFont val="Tahoma"/>
            <family val="2"/>
            <charset val="204"/>
          </rPr>
          <t xml:space="preserve"> ИтогоРесМет::=&lt;Итого Оборудование&gt;/1000</t>
        </r>
      </text>
    </comment>
    <comment ref="G19" authorId="5">
      <text>
        <r>
          <rPr>
            <b/>
            <sz val="8"/>
            <color indexed="81"/>
            <rFont val="Tahoma"/>
            <family val="2"/>
            <charset val="204"/>
          </rPr>
          <t xml:space="preserve"> ИтогоБазЦ::=&lt;Итого Монтажные работы &gt;/1000</t>
        </r>
      </text>
    </comment>
    <comment ref="J19" authorId="5">
      <text>
        <r>
          <rPr>
            <b/>
            <sz val="8"/>
            <color indexed="81"/>
            <rFont val="Tahoma"/>
            <family val="2"/>
            <charset val="204"/>
          </rPr>
          <t xml:space="preserve"> ИтогоРесМет::=&lt;Итого Монтажные работы &gt;/1000</t>
        </r>
      </text>
    </comment>
    <comment ref="V20" authorId="6">
      <text>
        <r>
          <rPr>
            <b/>
            <sz val="8"/>
            <color indexed="81"/>
            <rFont val="Tahoma"/>
            <family val="2"/>
            <charset val="204"/>
          </rPr>
          <t xml:space="preserve"> ИтогоБазЦ::&lt;Итого ТЗ с коэф. к итогам&gt;</t>
        </r>
      </text>
    </comment>
    <comment ref="W20" authorId="6">
      <text>
        <r>
          <rPr>
            <b/>
            <sz val="8"/>
            <color indexed="81"/>
            <rFont val="Tahoma"/>
            <family val="2"/>
            <charset val="204"/>
          </rPr>
          <t xml:space="preserve"> ИтогоРесМет::&lt;Итого ТЗ с коэф. к итогам&gt;</t>
        </r>
      </text>
    </comment>
    <comment ref="X20" authorId="5">
      <text>
        <r>
          <rPr>
            <b/>
            <sz val="8"/>
            <color indexed="81"/>
            <rFont val="Tahoma"/>
            <family val="2"/>
            <charset val="204"/>
          </rPr>
          <t xml:space="preserve"> ИтогоБазЦ::&lt;Итого ФОТ&gt;</t>
        </r>
      </text>
    </comment>
    <comment ref="Y20" authorId="5">
      <text>
        <r>
          <rPr>
            <b/>
            <sz val="8"/>
            <color indexed="81"/>
            <rFont val="Tahoma"/>
            <family val="2"/>
            <charset val="204"/>
          </rPr>
          <t xml:space="preserve"> ИтогоБазЦ::&lt;Итого НР&gt;</t>
        </r>
      </text>
    </comment>
    <comment ref="Z20" authorId="5">
      <text>
        <r>
          <rPr>
            <b/>
            <sz val="8"/>
            <color indexed="81"/>
            <rFont val="Tahoma"/>
            <family val="2"/>
            <charset val="204"/>
          </rPr>
          <t xml:space="preserve"> ИтогоБазЦ::&lt;Итого СП&gt;</t>
        </r>
      </text>
    </comment>
    <comment ref="G21" authorId="5">
      <text>
        <r>
          <rPr>
            <b/>
            <sz val="8"/>
            <color indexed="81"/>
            <rFont val="Tahoma"/>
            <family val="2"/>
            <charset val="204"/>
          </rPr>
          <t xml:space="preserve"> ИтогоБазЦ::=&lt;Итого ФОТ с индексами&gt;/1000</t>
        </r>
      </text>
    </comment>
    <comment ref="J21" authorId="5">
      <text>
        <r>
          <rPr>
            <b/>
            <sz val="8"/>
            <color indexed="81"/>
            <rFont val="Tahoma"/>
            <family val="2"/>
            <charset val="204"/>
          </rPr>
          <t xml:space="preserve"> ИтогоРесМет::=&lt;Итого ФОТ с индексами&gt;/1000</t>
        </r>
      </text>
    </comment>
    <comment ref="V21" authorId="6">
      <text>
        <r>
          <rPr>
            <b/>
            <sz val="8"/>
            <color indexed="81"/>
            <rFont val="Tahoma"/>
            <family val="2"/>
            <charset val="204"/>
          </rPr>
          <t xml:space="preserve"> ИтогоБазЦ::&lt;Итого ТЗМ с коэф. к итогам&gt;</t>
        </r>
      </text>
    </comment>
    <comment ref="W21" authorId="6">
      <text>
        <r>
          <rPr>
            <b/>
            <sz val="8"/>
            <color indexed="81"/>
            <rFont val="Tahoma"/>
            <family val="2"/>
            <charset val="204"/>
          </rPr>
          <t xml:space="preserve"> ИтогоРесМет::&lt;Итого ТЗМ с коэф. к итогам&gt;</t>
        </r>
      </text>
    </comment>
    <comment ref="X21" authorId="5">
      <text>
        <r>
          <rPr>
            <b/>
            <sz val="8"/>
            <color indexed="81"/>
            <rFont val="Tahoma"/>
            <family val="2"/>
            <charset val="204"/>
          </rPr>
          <t xml:space="preserve"> ИтогоРесМет::&lt;Итого ФОТ&gt;</t>
        </r>
      </text>
    </comment>
    <comment ref="Y21" authorId="5">
      <text>
        <r>
          <rPr>
            <b/>
            <sz val="8"/>
            <color indexed="81"/>
            <rFont val="Tahoma"/>
            <family val="2"/>
            <charset val="204"/>
          </rPr>
          <t xml:space="preserve"> ИтогоРесМет::&lt;Итого НР&gt;</t>
        </r>
      </text>
    </comment>
    <comment ref="Z21" authorId="5">
      <text>
        <r>
          <rPr>
            <b/>
            <sz val="8"/>
            <color indexed="81"/>
            <rFont val="Tahoma"/>
            <family val="2"/>
            <charset val="204"/>
          </rPr>
          <t xml:space="preserve"> ИтогоРесМет::&lt;Итого СП&gt;</t>
        </r>
      </text>
    </comment>
    <comment ref="A24" authorId="7">
      <text>
        <r>
          <rPr>
            <b/>
            <sz val="9"/>
            <color indexed="81"/>
            <rFont val="Tahoma"/>
            <family val="2"/>
            <charset val="204"/>
          </rPr>
          <t xml:space="preserve"> Титул:: &lt;подпись 102 значение&gt;</t>
        </r>
      </text>
    </comment>
    <comment ref="L24" authorId="4">
      <text>
        <r>
          <rPr>
            <sz val="8"/>
            <color indexed="81"/>
            <rFont val="Tahoma"/>
            <family val="2"/>
            <charset val="204"/>
          </rPr>
          <t xml:space="preserve"> Normal::&lt;Отчетный период (учет выполненных работ)&gt;</t>
        </r>
      </text>
    </comment>
    <comment ref="A29" authorId="4">
      <text>
        <r>
          <rPr>
            <sz val="8"/>
            <color indexed="81"/>
            <rFont val="Tahoma"/>
            <family val="2"/>
            <charset val="204"/>
          </rPr>
          <t xml:space="preserve"> ЛокСмета::&lt;Номер позиции по смете&gt;</t>
        </r>
      </text>
    </comment>
    <comment ref="B29" authorId="4">
      <text>
        <r>
          <rPr>
            <sz val="8"/>
            <color indexed="81"/>
            <rFont val="Tahoma"/>
            <family val="2"/>
            <charset val="204"/>
          </rPr>
          <t xml:space="preserve"> ЛокСмета::&lt;Обоснование (код) позиции&gt;
&lt;Наименование (текстовая часть) расценки&gt;
&lt;Обоснование коэффициентов&gt;
&lt;Ед. измерения по расценке&gt;
&lt;Формула расчета стоимости единицы&gt;</t>
        </r>
      </text>
    </comment>
    <comment ref="C29" authorId="4">
      <text>
        <r>
          <rPr>
            <sz val="8"/>
            <color indexed="81"/>
            <rFont val="Tahoma"/>
            <family val="2"/>
            <charset val="204"/>
          </rPr>
          <t xml:space="preserve"> ЛокСмета::&lt;Количество всего (физ. объем) по позиции&gt;
&lt;Формула расчета физ. объема&gt;
</t>
        </r>
      </text>
    </comment>
    <comment ref="D29" authorId="8">
      <text>
        <r>
          <rPr>
            <b/>
            <sz val="8"/>
            <color indexed="81"/>
            <rFont val="Tahoma"/>
            <family val="2"/>
            <charset val="204"/>
          </rPr>
          <t xml:space="preserve"> ЛокСмета::&lt;ПЗ по позиции на единицу в базисных ценах с учетом всех к-тов&gt;</t>
        </r>
      </text>
    </comment>
    <comment ref="E29" authorId="8">
      <text>
        <r>
          <rPr>
            <b/>
            <sz val="8"/>
            <color indexed="81"/>
            <rFont val="Tahoma"/>
            <family val="2"/>
            <charset val="204"/>
          </rPr>
          <t xml:space="preserve"> ЛокСмета::&lt;ОЗП по позиции на единицу в базисных ценах с учетом всех к-тов&gt;
_____
&lt;МАТ по позиции на единицу в базисных ценах с учетом всех к-тов&gt;
</t>
        </r>
      </text>
    </comment>
    <comment ref="F29" authorId="8">
      <text>
        <r>
          <rPr>
            <b/>
            <sz val="8"/>
            <color indexed="81"/>
            <rFont val="Tahoma"/>
            <family val="2"/>
            <charset val="204"/>
          </rPr>
          <t xml:space="preserve"> ЛокСмета::&lt;ЭММ по позиции на единицу в базисных ценах с учетом всех к-тов&gt;
_____
&lt;ЗПМ по позиции на единицу в базисных ценах с учетом всех к-тов&gt;
</t>
        </r>
      </text>
    </comment>
    <comment ref="G29" authorId="5">
      <text>
        <r>
          <rPr>
            <b/>
            <sz val="8"/>
            <color indexed="81"/>
            <rFont val="Tahoma"/>
            <family val="2"/>
            <charset val="204"/>
          </rPr>
          <t xml:space="preserve"> ЛокСмета::&lt;ИТОГО ПЗ на физобъем по позиции в базисных ценах&gt;
</t>
        </r>
      </text>
    </comment>
    <comment ref="H29" authorId="5">
      <text>
        <r>
          <rPr>
            <b/>
            <sz val="8"/>
            <color indexed="81"/>
            <rFont val="Tahoma"/>
            <family val="2"/>
            <charset val="204"/>
          </rPr>
          <t xml:space="preserve"> ЛокСмета::&lt;ИТОГО ОЗП на физобъем по позиции в базисных ценах&gt;
_____
&lt;ИТОГО МАТ на физобъем по позиции в базисных ценах&gt;
</t>
        </r>
      </text>
    </comment>
    <comment ref="I29" authorId="5">
      <text>
        <r>
          <rPr>
            <b/>
            <sz val="8"/>
            <color indexed="81"/>
            <rFont val="Tahoma"/>
            <family val="2"/>
            <charset val="204"/>
          </rPr>
          <t xml:space="preserve"> ЛокСмета::&lt;ИТОГО ЭММ на физобъем по позиции в базисных ценах&gt;
_____
&lt;ИТОГО ЗПМ на физобъем по позиции в базисных ценах&gt;
</t>
        </r>
      </text>
    </comment>
    <comment ref="J29" authorId="4">
      <text>
        <r>
          <rPr>
            <sz val="8"/>
            <color indexed="81"/>
            <rFont val="Tahoma"/>
            <family val="2"/>
            <charset val="204"/>
          </rPr>
          <t xml:space="preserve"> ЛокСмета::&lt;ИТОГО ПЗ по позиции в текущих ценах&gt;
</t>
        </r>
      </text>
    </comment>
    <comment ref="K29" authorId="4">
      <text>
        <r>
          <rPr>
            <sz val="8"/>
            <color indexed="81"/>
            <rFont val="Tahoma"/>
            <family val="2"/>
            <charset val="204"/>
          </rPr>
          <t xml:space="preserve"> ЛокСмета::&lt;ИТОГО ОЗП по позиции в текущих ценах&gt;
_____
&lt;ИТОГО МАТ по позиции в текущих ценах&gt;
</t>
        </r>
      </text>
    </comment>
    <comment ref="U29" authorId="4">
      <text>
        <r>
          <rPr>
            <sz val="8"/>
            <color indexed="81"/>
            <rFont val="Tahoma"/>
            <family val="2"/>
            <charset val="204"/>
          </rPr>
          <t xml:space="preserve"> ЛокСмета::&lt;ИТОГО ЭММ по позиции в текущих ценах&gt;
_____
&lt;ИТОГО ЗПМ по позиции в текущих ценах&gt;
</t>
        </r>
      </text>
    </comment>
    <comment ref="A202" authorId="4">
      <text>
        <r>
          <rPr>
            <sz val="8"/>
            <color indexed="81"/>
            <rFont val="Tahoma"/>
            <family val="2"/>
            <charset val="204"/>
          </rPr>
          <t xml:space="preserve"> Итоги::&lt;Текстовая часть (итоги)&gt;</t>
        </r>
      </text>
    </comment>
    <comment ref="G202" authorId="4">
      <text>
        <r>
          <rPr>
            <sz val="8"/>
            <color indexed="81"/>
            <rFont val="Tahoma"/>
            <family val="2"/>
            <charset val="204"/>
          </rPr>
          <t xml:space="preserve"> Итоги::&lt;Прямые затраты в базисных ценах (итоги)&gt;</t>
        </r>
      </text>
    </comment>
    <comment ref="H202" authorId="4">
      <text>
        <r>
          <rPr>
            <sz val="8"/>
            <color indexed="81"/>
            <rFont val="Tahoma"/>
            <family val="2"/>
            <charset val="204"/>
          </rPr>
          <t xml:space="preserve"> Итоги::&lt;З/п основных рабочих (итоги)&gt;
_____
&lt;Материалы (итоги)&gt;</t>
        </r>
      </text>
    </comment>
    <comment ref="I202" authorId="4">
      <text>
        <r>
          <rPr>
            <sz val="8"/>
            <color indexed="81"/>
            <rFont val="Tahoma"/>
            <family val="2"/>
            <charset val="204"/>
          </rPr>
          <t xml:space="preserve"> Итоги::&lt;Эксплуатация машин (итоги)&gt;
_____
&lt;З/п машинистов (итоги)&gt;</t>
        </r>
      </text>
    </comment>
    <comment ref="J202" authorId="4">
      <text>
        <r>
          <rPr>
            <sz val="8"/>
            <color indexed="81"/>
            <rFont val="Tahoma"/>
            <family val="2"/>
            <charset val="204"/>
          </rPr>
          <t xml:space="preserve"> Итоги::&lt;Прямые затраты в тек.ценах (итоги)&gt;</t>
        </r>
      </text>
    </comment>
    <comment ref="K202" authorId="4">
      <text>
        <r>
          <rPr>
            <sz val="8"/>
            <color indexed="81"/>
            <rFont val="Tahoma"/>
            <family val="2"/>
            <charset val="204"/>
          </rPr>
          <t xml:space="preserve"> Итоги::&lt;З/п основных рабочих в тек.ценах (итоги)&gt;
_____
&lt;Материалы в тек.ценах (итоги)&gt;</t>
        </r>
      </text>
    </comment>
    <comment ref="U202" authorId="4">
      <text>
        <r>
          <rPr>
            <sz val="8"/>
            <color indexed="81"/>
            <rFont val="Tahoma"/>
            <family val="2"/>
            <charset val="204"/>
          </rPr>
          <t xml:space="preserve"> Итоги::&lt;Эксплуатация машин в тек.ценах (итоги)&gt;
_____
&lt;З/п машинистов в тек.ценах (итоги)&gt;</t>
        </r>
      </text>
    </comment>
    <comment ref="A221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Хвост::&lt;подпись 300 атрибут 970 значение&gt; _________________ /&lt;подпись 300 значение&gt;/</t>
        </r>
      </text>
    </comment>
    <comment ref="A223" authorId="2">
      <text>
        <r>
          <rPr>
            <b/>
            <sz val="8"/>
            <color indexed="81"/>
            <rFont val="Tahoma"/>
            <family val="2"/>
            <charset val="204"/>
          </rPr>
          <t xml:space="preserve"> Хвост::&lt;подпись 310 атрибут 970 значение&gt; _________________ /&lt;подпись 310 значение&gt;/</t>
        </r>
      </text>
    </comment>
  </commentList>
</comments>
</file>

<file path=xl/sharedStrings.xml><?xml version="1.0" encoding="utf-8"?>
<sst xmlns="http://schemas.openxmlformats.org/spreadsheetml/2006/main" count="812" uniqueCount="660">
  <si>
    <t>Всего</t>
  </si>
  <si>
    <t>Объект:</t>
  </si>
  <si>
    <t>Сметная стоимость:</t>
  </si>
  <si>
    <t>тыс. руб.</t>
  </si>
  <si>
    <t>Hормативная трудоемкость:</t>
  </si>
  <si>
    <t>тыс.чел.ч</t>
  </si>
  <si>
    <t>Сметная заработная плата:</t>
  </si>
  <si>
    <t>№ пп</t>
  </si>
  <si>
    <t>Код норматива,  
Наименование,  
Единица измерения</t>
  </si>
  <si>
    <t>Объем</t>
  </si>
  <si>
    <t>Базисная стоимость за единицу</t>
  </si>
  <si>
    <t>Базисная стоимость всего</t>
  </si>
  <si>
    <t>Текущая стоимость всего</t>
  </si>
  <si>
    <t>Осн. З/п</t>
  </si>
  <si>
    <t>Эксп.</t>
  </si>
  <si>
    <t>Материал</t>
  </si>
  <si>
    <t>В т.ч. з/п</t>
  </si>
  <si>
    <t>базисная цена</t>
  </si>
  <si>
    <t>текущая цена</t>
  </si>
  <si>
    <t>(локальный сметный расчет)</t>
  </si>
  <si>
    <t>в т.ч. оборудование</t>
  </si>
  <si>
    <t>монтажных работ</t>
  </si>
  <si>
    <t xml:space="preserve">УТВЕРЖДАЮ </t>
  </si>
  <si>
    <t>СОГЛАСОВАНО</t>
  </si>
  <si>
    <t>% НР</t>
  </si>
  <si>
    <t>% СП</t>
  </si>
  <si>
    <t>"___" ____________ 20___ г.</t>
  </si>
  <si>
    <t>"___" _____________ 20___ г.</t>
  </si>
  <si>
    <t xml:space="preserve">  </t>
  </si>
  <si>
    <t>_________________ //</t>
  </si>
  <si>
    <t>Стройка:Газопровод низкого давления от точки подключения до границы земельного участка с кадастровым номером 74:36:0306016:1025 в СНТ «Кузнец-1», улица 2, участок 36 в Ленинском районе г. Челябинска.</t>
  </si>
  <si>
    <t>ЛОКАЛЬНАЯ СМЕТА 02-01-01</t>
  </si>
  <si>
    <t>на Газопровод низкого давления</t>
  </si>
  <si>
    <t>Основание:09-10-2019-ТП-ГСН</t>
  </si>
  <si>
    <t>Составлена в базисных ценах на 01.2000 г. и текущих ценах на 1 квартал 2020 года</t>
  </si>
  <si>
    <t>Составил:  _________________ /Макаревич О.В./</t>
  </si>
  <si>
    <t>Проверил:  _________________ //</t>
  </si>
  <si>
    <t>Раздел 1. Земляные работы</t>
  </si>
  <si>
    <t>ТЕР01-01-022-15
Разработка грунта в траншеях экскаватором «обратная лопата» с ковшом вместимостью 0,5 (0,5-0,63) м3, группа грунтов: 3с погрузкой в самосвалы
1000 м3 грунта</t>
  </si>
  <si>
    <t>0,322265
322,265 / 1000</t>
  </si>
  <si>
    <t>5956,06
_____
790,05</t>
  </si>
  <si>
    <t>1919
_____
255</t>
  </si>
  <si>
    <t>11958
_____
3641</t>
  </si>
  <si>
    <t>ТЕР01-02-057-03
Разработка грунта вручную в траншеях глубиной до 2 м без креплений с откосами, группа грунтов: 3
(Прил.1.12 п.3.187 Доработка вручную, зачистка дна и стенок с выкидкой грунта в котлованах и траншеях, разработанных механизированным способом ОЗП=1,2; ТЗ=1,2)
100 м3 грунта</t>
  </si>
  <si>
    <t>0,54935
54,935 / 100</t>
  </si>
  <si>
    <t>ТЕР01-02-060-03
Погрузка вручную неуплотненного грунта из штабелей и отвалов в транспортные средства, группа грунтов: 3
100 м3</t>
  </si>
  <si>
    <t>ТССЦпг-03-21-01-005
Перевозка грузов автомобилями-самосвалами грузоподъемностью 10 т, работающих вне карьера, на расстояние: до 5 км I класс груза
1 т груза</t>
  </si>
  <si>
    <t>660,1
(377.2-54.935+54.935)*1.75</t>
  </si>
  <si>
    <t>ТЕР01-01-016-02
Работа на отвале, группа грунтов: 2-3
1000 м3 грунта</t>
  </si>
  <si>
    <t>0,3772
(377.2-54.935+54.935) / 1000</t>
  </si>
  <si>
    <t>35,99
_____
4,88</t>
  </si>
  <si>
    <t>357,63
_____
64,83</t>
  </si>
  <si>
    <t>14
_____
1</t>
  </si>
  <si>
    <t>135
_____
24</t>
  </si>
  <si>
    <t>194
_____
8</t>
  </si>
  <si>
    <t>1127
_____
350</t>
  </si>
  <si>
    <t>ТЕР23-01-001-01
Устройство основания под трубопроводы: песчаного н=0,1м
10 м3 основания</t>
  </si>
  <si>
    <t>1,14
11,4 / 10</t>
  </si>
  <si>
    <t>105,37
_____
1287</t>
  </si>
  <si>
    <t>39,04
_____
4,26</t>
  </si>
  <si>
    <t>120
_____
1467</t>
  </si>
  <si>
    <t>45
_____
5</t>
  </si>
  <si>
    <t>1718
_____
4604</t>
  </si>
  <si>
    <t>215
_____
69</t>
  </si>
  <si>
    <t>ТЕР01-01-033-03
Засыпка траншей и котлованов с перемещением грунта до 5 м бульдозерами мощностью: 59 кВт (80 л.с.), группа грунтов 3
1000 м3 грунта</t>
  </si>
  <si>
    <t>0,3321
332.1 / 1000</t>
  </si>
  <si>
    <t>739,81
_____
145,25</t>
  </si>
  <si>
    <t>246
_____
48</t>
  </si>
  <si>
    <t>2205
_____
690</t>
  </si>
  <si>
    <t>ТССЦ-408-0201
Смесь песчано-гравийная природная обогащенная с содержанием гравия 15-25 %
м3</t>
  </si>
  <si>
    <t>405,162
332.1*1,22</t>
  </si>
  <si>
    <t xml:space="preserve">
_____
105</t>
  </si>
  <si>
    <t xml:space="preserve">
_____
42542</t>
  </si>
  <si>
    <t xml:space="preserve">
_____
158256</t>
  </si>
  <si>
    <t>ТЕР01-02-061-02
Засыпка вручную траншей, пазух котлованов и ям, группа грунтов: 2 (песком на н= 0.2 м)
100 м3 грунта</t>
  </si>
  <si>
    <t>0,337
33,7 / 100</t>
  </si>
  <si>
    <t>ТССЦ-408-0122
Песок природный для строительных работ средний
м3</t>
  </si>
  <si>
    <t>37,07
33,7*1,1</t>
  </si>
  <si>
    <t xml:space="preserve">
_____
117</t>
  </si>
  <si>
    <t xml:space="preserve">
_____
4337</t>
  </si>
  <si>
    <t xml:space="preserve">
_____
13608</t>
  </si>
  <si>
    <t>ТЕР01-02-005-01
Уплотнение грунта пневматическими трамбовками, группа грунтов: 1-2
100 м3 уплотненного грунта</t>
  </si>
  <si>
    <t>3,658
(33.7+332.1) / 100</t>
  </si>
  <si>
    <t>199,9
_____
36,97</t>
  </si>
  <si>
    <t>731
_____
135</t>
  </si>
  <si>
    <t>5194
_____
1934</t>
  </si>
  <si>
    <t>Раздел 2. Покрытия</t>
  </si>
  <si>
    <t>Разборка грунто-щебеночного покрытия S=95.8м2</t>
  </si>
  <si>
    <t>ТЕРр68-12-2
Разборка покрытий и оснований: щебеночных
100 м3 конструкций</t>
  </si>
  <si>
    <t>0,1916
(95,8*0,2) / 100</t>
  </si>
  <si>
    <t>587,26
_____
71,38</t>
  </si>
  <si>
    <t>113
_____
14</t>
  </si>
  <si>
    <t>802
_____
196</t>
  </si>
  <si>
    <t>Разборка асфальтобетонного покрытия S=79.5м2 c дорожной одеждой</t>
  </si>
  <si>
    <t>ТЕРр68-12-4
Разборка покрытий и оснований: асфальтобетонных с помощью молотков отбойных
100 м3 конструкций</t>
  </si>
  <si>
    <t>0,05565
(79,5*0,07) / 100</t>
  </si>
  <si>
    <t>2973,63
_____
512,41</t>
  </si>
  <si>
    <t>166
_____
29</t>
  </si>
  <si>
    <t>1143
_____
408</t>
  </si>
  <si>
    <t>ТЕРр68-12-3
Разборка покрытий и оснований: черных щебеночных
100 м3 конструкций</t>
  </si>
  <si>
    <t>0,0318
(79,5*0,04) / 100</t>
  </si>
  <si>
    <t>886,68
_____
111,66</t>
  </si>
  <si>
    <t>28
_____
4</t>
  </si>
  <si>
    <t>201
_____
51</t>
  </si>
  <si>
    <t>0,2703
(79,5*(0,19+0,15)) / 100</t>
  </si>
  <si>
    <t>159
_____
19</t>
  </si>
  <si>
    <t>1132
_____
276</t>
  </si>
  <si>
    <t>Вывоз строительного мусора</t>
  </si>
  <si>
    <t>ТССЦпг-01-01-01-043
Погрузочные работы при автомобильных перевозках: мусора строительного с погрузкой экскаваторами емкостью ковша до 0,5 м3
1 т груза</t>
  </si>
  <si>
    <t>65,922
(95.8*0.2)*1.2+(79.5*0.45)*1.2</t>
  </si>
  <si>
    <t>Восстановление асфальтового покрытия S=79.5м2</t>
  </si>
  <si>
    <t xml:space="preserve">
Площадь покрытия Тип 1 - асфальтовое
м2</t>
  </si>
  <si>
    <t>ТЕР27-04-001-01
Устройство подстилающих и выравнивающих слоев оснований: из песка
100 м3 материала основания (в плотном теле)</t>
  </si>
  <si>
    <t>0,11925
(79,5*0,15) / 100</t>
  </si>
  <si>
    <t>159,4
_____
15,55</t>
  </si>
  <si>
    <t>2379,98
_____
214,86</t>
  </si>
  <si>
    <t>19
_____
2</t>
  </si>
  <si>
    <t>284
_____
26</t>
  </si>
  <si>
    <t>272
_____
13</t>
  </si>
  <si>
    <t>1563
_____
366</t>
  </si>
  <si>
    <t>13,1175
79,5*0,15*1,1</t>
  </si>
  <si>
    <t xml:space="preserve">
_____
1535</t>
  </si>
  <si>
    <t xml:space="preserve">
_____
4815</t>
  </si>
  <si>
    <t>ТЕР27-04-001-04
Устройство подстилающих и выравнивающих слоев оснований: из щебня
100 м3 материала основания (в плотном теле)</t>
  </si>
  <si>
    <t>0,15105
(79,5*0,19) / 100</t>
  </si>
  <si>
    <t>247,46
_____
21,77</t>
  </si>
  <si>
    <t>3636,32
_____
337,22</t>
  </si>
  <si>
    <t>37
_____
4</t>
  </si>
  <si>
    <t>549
_____
51</t>
  </si>
  <si>
    <t>534
_____
25</t>
  </si>
  <si>
    <t>3147
_____
728</t>
  </si>
  <si>
    <t>ТССЦ-408-0015
Щебень из природного камня для строительных работ марка 800, фракция 20-40 мм
м3</t>
  </si>
  <si>
    <t>19,0323
79,5*0.19*1.26</t>
  </si>
  <si>
    <t xml:space="preserve">
_____
122</t>
  </si>
  <si>
    <t xml:space="preserve">
_____
2322</t>
  </si>
  <si>
    <t xml:space="preserve">
_____
10524</t>
  </si>
  <si>
    <t>ТЕР27-06-026-01
Розлив вяжущих материалов
1 т</t>
  </si>
  <si>
    <t>0,08268
79,5*0.8*1.3/1000</t>
  </si>
  <si>
    <t xml:space="preserve">
_____
3059,1</t>
  </si>
  <si>
    <t>40,92
_____
8,64</t>
  </si>
  <si>
    <t xml:space="preserve">
_____
253</t>
  </si>
  <si>
    <t>3
_____
1</t>
  </si>
  <si>
    <t xml:space="preserve">
_____
997</t>
  </si>
  <si>
    <t>25
_____
10</t>
  </si>
  <si>
    <t>ТЕР27-06-024-02
Укладка и полупропитка с применением битума: щебеночных оснований толщиной 5 см
1000 м2 покрытия и основания</t>
  </si>
  <si>
    <t>0,0795
(79,5) / 1000</t>
  </si>
  <si>
    <t>605,71
_____
24374,3</t>
  </si>
  <si>
    <t>2182,13
_____
294,18</t>
  </si>
  <si>
    <t>48
_____
1938</t>
  </si>
  <si>
    <t>173
_____
23</t>
  </si>
  <si>
    <t>689
_____
9070</t>
  </si>
  <si>
    <t>1113
_____
334</t>
  </si>
  <si>
    <t>ТЕР27-06-024-03
На каждый 1 см изменения толщины щебеночных покрытий или оснований добавлять или исключать к расценкам 27-06-024-01, 27-06-024-02 / Общая толщина слоя с пропиткой 4см
1000 м2 покрытия и основания</t>
  </si>
  <si>
    <t>-0,0795
-79,5/1000</t>
  </si>
  <si>
    <t>3,33
_____
4721,1</t>
  </si>
  <si>
    <t>106,29
_____
16,03</t>
  </si>
  <si>
    <t xml:space="preserve">
_____
-376</t>
  </si>
  <si>
    <t>-8
_____
-1</t>
  </si>
  <si>
    <t>-4
_____
-1739</t>
  </si>
  <si>
    <t>-50
_____
-18</t>
  </si>
  <si>
    <t>ТЕР27-06-020-01
Устройство покрытия толщиной 4 см из горячих асфальтобетонных смесей плотных мелкозернистых типа АБВ, плотность каменных материалов: 2,5-2,9 т/м3
1000 м2 покрытия</t>
  </si>
  <si>
    <t>465,73
_____
245,3</t>
  </si>
  <si>
    <t>2507,4
_____
317,68</t>
  </si>
  <si>
    <t>37
_____
20</t>
  </si>
  <si>
    <t>199
_____
25</t>
  </si>
  <si>
    <t>529
_____
138</t>
  </si>
  <si>
    <t>1294
_____
361</t>
  </si>
  <si>
    <t>ТЕР27-06-021-01
На каждые 0,5 см изменения толщины покрытия добавлять или исключать: к расценке 27-06-020-01 / Общая толщина 7см
(Добавить 3 см, до общей толщины 7 см ПЗ=6 (ОЗП=6; ЭМ=6 к расх.; ЗПМ=6; МАТ=6 к расх.; ТЗ=6; ТЗМ=6))
1000 м2 покрытия</t>
  </si>
  <si>
    <t>6,54
_____
25,44</t>
  </si>
  <si>
    <t>1
_____
1</t>
  </si>
  <si>
    <t>7
_____
10</t>
  </si>
  <si>
    <t>ТССЦ-410-0006
Асфальтобетонные смеси дорожные, аэродромные и асфальтобетон (горячие и теплые для плотного асфальтобетона мелко и крупнозернистые, песчаные), марка II, тип Б
т</t>
  </si>
  <si>
    <t>13,451
7,6797+5,7717</t>
  </si>
  <si>
    <t xml:space="preserve">
_____
511</t>
  </si>
  <si>
    <t xml:space="preserve">
_____
6873</t>
  </si>
  <si>
    <t xml:space="preserve">
_____
32099</t>
  </si>
  <si>
    <t>ТЕР27-06-022-08
Одиночная поверхностная обработка усовершенствованных покрытий битумом с применением черного щебня, плотность каменных материалов: 2,5-2,9 т/м3
1000 м2 покрытия</t>
  </si>
  <si>
    <t>259,26
_____
10953,34</t>
  </si>
  <si>
    <t>991,73
_____
110,67</t>
  </si>
  <si>
    <t>21
_____
870</t>
  </si>
  <si>
    <t>79
_____
9</t>
  </si>
  <si>
    <t>295
_____
3977</t>
  </si>
  <si>
    <t>409
_____
126</t>
  </si>
  <si>
    <t xml:space="preserve">
Площадь покрытия Тип 2 - грунто-щебеночное
м2</t>
  </si>
  <si>
    <t>ТЕР27-04-014-01
Устройство покрытий толщиной 15 см при укатке щебня с пределом прочности на сжатие до 68,6 МПа (700 кгс/см2): однослойных
1000 м2 покрытия</t>
  </si>
  <si>
    <t>0,0958
(95,8) / 1000</t>
  </si>
  <si>
    <t>582,67
_____
26245,2</t>
  </si>
  <si>
    <t>4532,37
_____
613,22</t>
  </si>
  <si>
    <t>56
_____
2514</t>
  </si>
  <si>
    <t>434
_____
59</t>
  </si>
  <si>
    <t>798
_____
11161</t>
  </si>
  <si>
    <t>2794
_____
840</t>
  </si>
  <si>
    <t>ТЕР27-04-014-04
На каждый 1 см изменения толщины слоя добавлять или исключать к расценкам 27-04-014-01, 27-04-014-02, 27-04-014-03
1000 м2 покрытия</t>
  </si>
  <si>
    <t>0,3832
(95,8*4) / 1000</t>
  </si>
  <si>
    <t xml:space="preserve">
_____
1537,2</t>
  </si>
  <si>
    <t>267,5
_____
36,45</t>
  </si>
  <si>
    <t xml:space="preserve">
_____
589</t>
  </si>
  <si>
    <t>103
_____
14</t>
  </si>
  <si>
    <t xml:space="preserve">
_____
2571</t>
  </si>
  <si>
    <t>639
_____
200</t>
  </si>
  <si>
    <t>Раздел 3. Газопровод</t>
  </si>
  <si>
    <t>Прокладка ПЭ газопровода  ПЭ 110х10 мм мм в футляре ПЭ 160х14,6 мм открыто в траншее</t>
  </si>
  <si>
    <t>ТЕР22-05-003-02
Протаскивание в футляр ПЭ труб диаметром: до 150 мм
100 м трубы, уложенной в футляр</t>
  </si>
  <si>
    <t>0,259
25,9 / 100</t>
  </si>
  <si>
    <t>1090,75
_____
1422,37</t>
  </si>
  <si>
    <t>283
_____
368</t>
  </si>
  <si>
    <t>4039
_____
2117</t>
  </si>
  <si>
    <t>ТССЦ-прайс
Труба ПЭ 100 ГАЗ SDR 11-160х14,6
м</t>
  </si>
  <si>
    <t xml:space="preserve">
_____
252,8</t>
  </si>
  <si>
    <t xml:space="preserve">
_____
6548</t>
  </si>
  <si>
    <t xml:space="preserve">
_____
42886</t>
  </si>
  <si>
    <t>ТЕР22-05-004-01
Заделка битумом и прядью концов футляра диаметром: 400 мм
(Коэф. на диаметр ПЗ=0,4 (ОЗП=0,4; ЭМ=0,4 к расх.; ЗПМ=0,4; МАТ=0,4 к расх.; ТЗ=0,4; ТЗМ=0,4))
1 футляр</t>
  </si>
  <si>
    <t>13,11
_____
63,82</t>
  </si>
  <si>
    <t>39
_____
192</t>
  </si>
  <si>
    <t>563
_____
931</t>
  </si>
  <si>
    <t>ТЕР24-02-002-03
Сварка полиэтиленовых труб при помощи соединительных деталей с закладными нагревателями, диаметр труб: 110 мм
1 соединение
62,82 = 313,82 - 1 x 251,00</t>
  </si>
  <si>
    <t>27,76
_____
6,32</t>
  </si>
  <si>
    <t>167
_____
38</t>
  </si>
  <si>
    <t>2381
_____
182</t>
  </si>
  <si>
    <t>ТССЦ-прайс
Муфта Radius ПЭ 100 110  SDR 11
шт</t>
  </si>
  <si>
    <t xml:space="preserve">
_____
88,4</t>
  </si>
  <si>
    <t xml:space="preserve">
_____
530</t>
  </si>
  <si>
    <t xml:space="preserve">
_____
3474</t>
  </si>
  <si>
    <t>Устройство контрольной трубки, фасонные части</t>
  </si>
  <si>
    <t>ТЕР24-02-081-01
Устройство контрольной трубки на кожухе перехода газопровода
1 установка
222,98 = 437,71 - 1 x 119,00 - 1 x 95,73</t>
  </si>
  <si>
    <t>18,31
_____
132,87</t>
  </si>
  <si>
    <t>71,8
_____
4,08</t>
  </si>
  <si>
    <t>55
_____
399</t>
  </si>
  <si>
    <t>215
_____
12</t>
  </si>
  <si>
    <t>786
_____
2949</t>
  </si>
  <si>
    <t>1182
_____
175</t>
  </si>
  <si>
    <t>ТССЦ-Прайс
Ковер стальной D273
шт</t>
  </si>
  <si>
    <t xml:space="preserve">
_____
387,94</t>
  </si>
  <si>
    <t xml:space="preserve">
_____
1164</t>
  </si>
  <si>
    <t xml:space="preserve">
_____
7623</t>
  </si>
  <si>
    <t>ТССЦ-прайс
Контрольная трубка Дн32 (Труба ПЭ 100 SDR11 32х3,2)
м</t>
  </si>
  <si>
    <t>4,4
1.4+1.5+1.5</t>
  </si>
  <si>
    <t xml:space="preserve">
_____
10,6</t>
  </si>
  <si>
    <t xml:space="preserve">
_____
47</t>
  </si>
  <si>
    <t xml:space="preserve">
_____
305</t>
  </si>
  <si>
    <t>ТЕР22-03-001-05
Установка фасонных частей стальных сварных диаметром: 100-250 мм
1 т фасонных частей
17 726,43 = 31 686,43 - 1 x 13 960,00</t>
  </si>
  <si>
    <t>0,00063
0,105*6/1000</t>
  </si>
  <si>
    <t>4960,28
_____
959,4</t>
  </si>
  <si>
    <t>11806,75
_____
1684,6</t>
  </si>
  <si>
    <t>7
_____
1</t>
  </si>
  <si>
    <t>45
_____
4</t>
  </si>
  <si>
    <t>48
_____
15</t>
  </si>
  <si>
    <t>ТССЦ-302-3235
Контргайка для трубных проводок из водогазопроводных труб, диаметр условного прохода 25 мм
шт.</t>
  </si>
  <si>
    <t>6
2*3</t>
  </si>
  <si>
    <t xml:space="preserve">
_____
2,41</t>
  </si>
  <si>
    <t xml:space="preserve">
_____
14</t>
  </si>
  <si>
    <t xml:space="preserve">
_____
131</t>
  </si>
  <si>
    <t>Прокладка ПЭ газопровода  ПЭ 110х10 мм мм в стальном футляре ПЭ ф219х4 под теплотрассой открыто в траншее</t>
  </si>
  <si>
    <t>ТЕР22-01-011-06
Укладка стальных водопроводных труб с гидравлическим испытанием диаметром: 200 мм
1 км трубопровода
21 648,38 = 22 140,16 - 7,8 x 3,24 - 30 x 9,04 - 62,8 x 3,11</t>
  </si>
  <si>
    <t>0,0051
5,1/1000</t>
  </si>
  <si>
    <t>6401,01
_____
3312,2</t>
  </si>
  <si>
    <t>11935,17
_____
1939,88</t>
  </si>
  <si>
    <t>33
_____
16</t>
  </si>
  <si>
    <t>61
_____
10</t>
  </si>
  <si>
    <t>467
_____
104</t>
  </si>
  <si>
    <t>394
_____
141</t>
  </si>
  <si>
    <t>ТССЦ-103-0187
Трубы стальные электросварные прямошовные со снятой фаской из стали марок БСт2кп-БСт4кп и БСт2пс-БСт4пс наружный диаметр 219 мм, толщина стенки 4 мм
м</t>
  </si>
  <si>
    <t xml:space="preserve">
_____
138</t>
  </si>
  <si>
    <t xml:space="preserve">
_____
704</t>
  </si>
  <si>
    <t xml:space="preserve">
_____
4485</t>
  </si>
  <si>
    <t>0,051
5,1 / 100</t>
  </si>
  <si>
    <t>56
_____
73</t>
  </si>
  <si>
    <t>795
_____
417</t>
  </si>
  <si>
    <t>ТЕР22-05-004-01
Заделка битумом и прядью концов футляра диаметром: 400 мм
(Коэф. на диаметр 219/400= 0,5475 ПЗ=0,5475 (ОЗП=0,5475; ЭМ=0,5475 к расх.; ЗПМ=0,5475; МАТ=0,5475 к расх.; ТЗ=0,5475; ТЗМ=0,5475))
1 футляр</t>
  </si>
  <si>
    <t>17,94
_____
87,36</t>
  </si>
  <si>
    <t>18
_____
88</t>
  </si>
  <si>
    <t>257
_____
424</t>
  </si>
  <si>
    <t>ТЕР24-02-021-01
Изоляция комбинированным мастично-ленточным материалом типа ленты «Лиам» сварных стыков газопроводов условным диаметром: 50-200 мм
1 м2</t>
  </si>
  <si>
    <t>3,519
0,69*5,1</t>
  </si>
  <si>
    <t>23,4
_____
180,68</t>
  </si>
  <si>
    <t>88,16
_____
14,3</t>
  </si>
  <si>
    <t>82
_____
636</t>
  </si>
  <si>
    <t>310
_____
50</t>
  </si>
  <si>
    <t>1177
_____
2162</t>
  </si>
  <si>
    <t>1758
_____
720</t>
  </si>
  <si>
    <t>Устройство контрольной трубки</t>
  </si>
  <si>
    <t>18
_____
133</t>
  </si>
  <si>
    <t>72
_____
4</t>
  </si>
  <si>
    <t>262
_____
983</t>
  </si>
  <si>
    <t>394
_____
58</t>
  </si>
  <si>
    <t xml:space="preserve">
_____
388</t>
  </si>
  <si>
    <t xml:space="preserve">
_____
2541</t>
  </si>
  <si>
    <t>ТССЦ-103-0016
Трубы стальные сварные водогазопроводные с резьбой черные обыкновенные (неоцинкованные), диаметр условного прохода 32 мм, толщина стенки 3,2 мм
м</t>
  </si>
  <si>
    <t xml:space="preserve">
_____
22,8</t>
  </si>
  <si>
    <t xml:space="preserve">
_____
57</t>
  </si>
  <si>
    <t xml:space="preserve">
_____
268</t>
  </si>
  <si>
    <t>0,25
0,1*2,5</t>
  </si>
  <si>
    <t>6
_____
45</t>
  </si>
  <si>
    <t>22
_____
4</t>
  </si>
  <si>
    <t>84
_____
153</t>
  </si>
  <si>
    <t>125
_____
51</t>
  </si>
  <si>
    <t>0,00021
0,105*2/1000</t>
  </si>
  <si>
    <t>15
_____
1</t>
  </si>
  <si>
    <t>16
_____
5</t>
  </si>
  <si>
    <t xml:space="preserve">
_____
5</t>
  </si>
  <si>
    <t xml:space="preserve">
_____
44</t>
  </si>
  <si>
    <t>56
_____
13</t>
  </si>
  <si>
    <t>794
_____
60</t>
  </si>
  <si>
    <t xml:space="preserve">
_____
177</t>
  </si>
  <si>
    <t xml:space="preserve">
_____
1158</t>
  </si>
  <si>
    <t>Прокладка ПЭ участка газопровода в траншее открытым способом  Ф 110х10 мм (плюс участок ф63х5,8)</t>
  </si>
  <si>
    <t>ТЕР24-02-031-02
Укладка газопроводов из полиэтиленовых труб в траншею со стационарно установленного барабана, диаметр газопровода: 110 мм
(Прил.24.1 п.3.1а Укладка полиэтиленовых труб со стационарного барабана (расчетная длина укладки 100 м), при длине полиэтиленовой трубы: до 200 м (лебедка-ворот К=1,22; прицеп К=1,39) ОЗП=1,13; ТЗ=1,13)
100 м укладки
197,14 = 178,27 + (1,1834 - 0,97) x 67,11 + (0,7645 - 0,55) x 21,21</t>
  </si>
  <si>
    <t>1,81
181 / 100</t>
  </si>
  <si>
    <t>91,26
_____
20,75</t>
  </si>
  <si>
    <t>165
_____
38</t>
  </si>
  <si>
    <t>2362
_____
106</t>
  </si>
  <si>
    <t>ТССЦ-прайс
Труба ПЭ 100 ГАЗ SDR 11-110х10
м</t>
  </si>
  <si>
    <t xml:space="preserve">
_____
119,11</t>
  </si>
  <si>
    <t xml:space="preserve">
_____
21559</t>
  </si>
  <si>
    <t xml:space="preserve">
_____
141211</t>
  </si>
  <si>
    <t>ТЕР24-02-004-02
Механическая резка полиэтиленовых труб , диаметр труб: 110 мм
1 конец</t>
  </si>
  <si>
    <t>ТЕР24-02-003-02
Выравнивание концов полиэтиленовых труб , диаметр труб: 110 мм
1 конец</t>
  </si>
  <si>
    <t>ТЕР24-02-034-01
Укладка газопроводов из одиночных полиэтиленовых труб в траншею, диаметр газопровода: до 110 мм
100 м газопровода</t>
  </si>
  <si>
    <t>0,01
1 / 100</t>
  </si>
  <si>
    <t>ТССЦ-прайс
Труба ПЭ 100 ГАЗ SDR 11-63х5,8
м</t>
  </si>
  <si>
    <t xml:space="preserve">
_____
40,19</t>
  </si>
  <si>
    <t xml:space="preserve">
_____
41</t>
  </si>
  <si>
    <t xml:space="preserve">
_____
269</t>
  </si>
  <si>
    <t>ТЕР24-02-007-02
Установка седелок крановых полиэтиленовых с закладными нагревателями на газопроводе из полиэтиленовых труб , диаметры соединяемых труб: 110х32, 110х63 мм
1 соединение</t>
  </si>
  <si>
    <t>18,33
_____
3,16</t>
  </si>
  <si>
    <t>18
_____
4</t>
  </si>
  <si>
    <t>262
_____
15</t>
  </si>
  <si>
    <t>ТССЦ-507-0856
Седелка полиэтиленовая с ответной нижней частью Д=110х63 мм
шт.</t>
  </si>
  <si>
    <t xml:space="preserve">
_____
758,88</t>
  </si>
  <si>
    <t xml:space="preserve">
_____
759</t>
  </si>
  <si>
    <t xml:space="preserve">
_____
1784</t>
  </si>
  <si>
    <t>ТЕР24-02-002-02
Сварка полиэтиленовых труб при помощи соединительных деталей с закладными нагревателями, диаметр труб: 63 мм
1 соединение</t>
  </si>
  <si>
    <t>17,67
_____
178,53</t>
  </si>
  <si>
    <t>18
_____
178</t>
  </si>
  <si>
    <t>253
_____
352</t>
  </si>
  <si>
    <t>Стальной подземный трубопровод ф57мм</t>
  </si>
  <si>
    <t>ТЕР24-02-030-01
Укладка в траншею изолированных стальных газопроводов условным диаметром: до 50 мм
100 м трубопровода
1 151,80 = 6 306,84 - 101 x 51,04</t>
  </si>
  <si>
    <t>0,014
1,4 / 100</t>
  </si>
  <si>
    <t>227,93
_____
4,03</t>
  </si>
  <si>
    <t>919,84
_____
102,06</t>
  </si>
  <si>
    <t>13
_____
1</t>
  </si>
  <si>
    <t>75
_____
20</t>
  </si>
  <si>
    <t>ТССЦ-103-0139
Трубы стальные электросварные прямошовные со снятой фаской из стали марок БСт2кп-БСт4кп и БСт2пс-БСт4пс наружный диаметр 57 мм, толщина стенки 3,5 мм
м</t>
  </si>
  <si>
    <t xml:space="preserve">
_____
30,2</t>
  </si>
  <si>
    <t xml:space="preserve">
_____
43</t>
  </si>
  <si>
    <t xml:space="preserve">
_____
271</t>
  </si>
  <si>
    <t>ТЕР24-02-021-02
Изоляция комбинированным мастично-ленточным материалом типа ленты «Лиам» сварных стыков газопроводов условным диаметром: 200-400 мм
1 м2</t>
  </si>
  <si>
    <t>0,252
0,18*1,4</t>
  </si>
  <si>
    <t>35,1
_____
180,68</t>
  </si>
  <si>
    <t>9
_____
46</t>
  </si>
  <si>
    <t>126
_____
155</t>
  </si>
  <si>
    <t>126
_____
52</t>
  </si>
  <si>
    <t>Стальной подземный трубопровод ф108мм</t>
  </si>
  <si>
    <t>ТЕР24-02-030-03
Укладка в траншею изолированных стальных газопроводов условным диаметром: до 100 мм
100 м трубопровода
1 657,81 = 12 035,56 - 101 x 102,75</t>
  </si>
  <si>
    <t>330,42
_____
14,98</t>
  </si>
  <si>
    <t>1312,41
_____
139,29</t>
  </si>
  <si>
    <t>47
_____
1</t>
  </si>
  <si>
    <t>ТССЦ-103-0161
Трубы стальные электросварные прямошовные со снятой фаской из стали марок БСт2кп-БСт4кп и БСт2пс-БСт4пс наружный диаметр 108 мм, толщина стенки 4 мм
м</t>
  </si>
  <si>
    <t xml:space="preserve">
_____
67,3</t>
  </si>
  <si>
    <t xml:space="preserve">
_____
68</t>
  </si>
  <si>
    <t xml:space="preserve">
_____
432</t>
  </si>
  <si>
    <t>12
_____
61</t>
  </si>
  <si>
    <t>30
_____
5</t>
  </si>
  <si>
    <t>171
_____
208</t>
  </si>
  <si>
    <t>170
_____
70</t>
  </si>
  <si>
    <t>Газопровод надземный ф57мм</t>
  </si>
  <si>
    <t>ТЕР24-02-041-01
Надземная прокладка стальных газопроводов на металлических опорах, условный диаметр газопровода: 50 мм
100 м газопровода
375,99 = 2 025,21 - 11,44 x 129,46 - 0,52 x 7,12 - 0,0004 x 19 140,00 - 0,0014 x 30 400,00 - 0,00022 x 14 540,00 - 0,0036 x 27 280,00 - 0,001 x 12 870,00</t>
  </si>
  <si>
    <t>0,006
0,6 / 100</t>
  </si>
  <si>
    <t>232,58
_____
36,23</t>
  </si>
  <si>
    <t>107,18
_____
6,31</t>
  </si>
  <si>
    <t>20
_____
1</t>
  </si>
  <si>
    <t xml:space="preserve">
_____
18</t>
  </si>
  <si>
    <t xml:space="preserve">
_____
116</t>
  </si>
  <si>
    <t>Газопровод надземный ф25мм</t>
  </si>
  <si>
    <t>0,015
1,5 / 100</t>
  </si>
  <si>
    <t>50
_____
3</t>
  </si>
  <si>
    <t>ТССЦ-103-0015
Трубы стальные сварные водогазопроводные с резьбой черные обыкновенные (неоцинкованные), диаметр условного прохода 25 мм, толщина стенки 3,2 мм
м</t>
  </si>
  <si>
    <t xml:space="preserve">
_____
17,6</t>
  </si>
  <si>
    <t xml:space="preserve">
_____
27</t>
  </si>
  <si>
    <t xml:space="preserve">
_____
126</t>
  </si>
  <si>
    <t>АКЗ трубопроводв</t>
  </si>
  <si>
    <t>ТЕР13-03-002-04
Огрунтовка металлических поверхностей газопровода Ф 57 мм, грунтовкой ГФ-021
100 м2 окрашиваемой поверхности</t>
  </si>
  <si>
    <t>0,0021
(0,2+0,01) / 100</t>
  </si>
  <si>
    <t>71,47
_____
250,36</t>
  </si>
  <si>
    <t>10,15
_____
0,12</t>
  </si>
  <si>
    <t xml:space="preserve">
_____
1</t>
  </si>
  <si>
    <t>2
_____
2</t>
  </si>
  <si>
    <t>ТЕР13-03-004-26
Окраска металлических огрунтованных поверхностей: эмалью ПФ-115
100 м2 окрашиваемой поверхности</t>
  </si>
  <si>
    <t>43,93
_____
388,48</t>
  </si>
  <si>
    <t>6,8
_____
0,12</t>
  </si>
  <si>
    <t>1
_____
3</t>
  </si>
  <si>
    <t>Сигнальная лента</t>
  </si>
  <si>
    <t>ТЕРм10-06-048-05
Прокладка ленты сигнальной
(ОП п.1.10.98 Прокладка опознавательной ленты ОЗП=0,3; ЭМ=0,3 к расх.; ЗПМ=0,3; ТЗ=0,3; ТЗМ=0,3)
1 км кабеля</t>
  </si>
  <si>
    <t>0,24
240/1000</t>
  </si>
  <si>
    <t>87,77
_____
5,85</t>
  </si>
  <si>
    <t>410,69
_____
41,06</t>
  </si>
  <si>
    <t>21
_____
1</t>
  </si>
  <si>
    <t>99
_____
10</t>
  </si>
  <si>
    <t>551
_____
141</t>
  </si>
  <si>
    <t>ТССЦ-507-3538
Лента сигнальная "Газ" ЛСГ 200
м</t>
  </si>
  <si>
    <t xml:space="preserve">
_____
0,3</t>
  </si>
  <si>
    <t xml:space="preserve">
_____
72</t>
  </si>
  <si>
    <t xml:space="preserve">
_____
331</t>
  </si>
  <si>
    <t>Установка  табличек- указателей</t>
  </si>
  <si>
    <t>ТЕР27-09-004-01
Установка столбиков сигнальных: железобетонных
100 шт.</t>
  </si>
  <si>
    <t>0,06
6 / 100</t>
  </si>
  <si>
    <t>759,42
_____
1010,46</t>
  </si>
  <si>
    <t>3046,09
_____
349,22</t>
  </si>
  <si>
    <t>46
_____
60</t>
  </si>
  <si>
    <t>183
_____
21</t>
  </si>
  <si>
    <t>651
_____
219</t>
  </si>
  <si>
    <t>1171
_____
300</t>
  </si>
  <si>
    <t>ТССЦ-403-1220
Столбы оград 2С 24в /бетон В15 (М200), объем 0,05 м3, расход ар-ры 8,2 кг/ (серия 3.017-3)
шт.</t>
  </si>
  <si>
    <t xml:space="preserve">
_____
169,39</t>
  </si>
  <si>
    <t xml:space="preserve">
_____
1016</t>
  </si>
  <si>
    <t xml:space="preserve">
_____
6598</t>
  </si>
  <si>
    <t>ТССЦ-401-0004
Бетон тяжелый, класс В10 (М150)
м3</t>
  </si>
  <si>
    <t>0,42
0,07*6</t>
  </si>
  <si>
    <t xml:space="preserve">
_____
571</t>
  </si>
  <si>
    <t xml:space="preserve">
_____
240</t>
  </si>
  <si>
    <t xml:space="preserve">
_____
1190</t>
  </si>
  <si>
    <t>Устройство футляра Ф108х4.0мм  на выходе газопровода  Ф 57х3.5  мм  из земли, - 1 шт.</t>
  </si>
  <si>
    <t>ТЕР22-01-011-04
Укладка стальных водопроводных труб с гидравлическим испытанием диаметром: 125 мм
1 км трубопровода
11 091,88 = 11 318,80 - 2 x 3,24 - 12 x 9,04 - 36 x 3,11</t>
  </si>
  <si>
    <t>0,0005
0,5/1000</t>
  </si>
  <si>
    <t>5576,34
_____
1432,48</t>
  </si>
  <si>
    <t>4083,06
_____
726,5</t>
  </si>
  <si>
    <t>40
_____
4</t>
  </si>
  <si>
    <t>14
_____
5</t>
  </si>
  <si>
    <t>ТССЦ-103-0175
Трубы стальные электросварные прямошовные со снятой фаской из стали марок БСт2кп-БСт4кп и БСт2пс-БСт4пс наружный диаметр 159 мм, толщина стенки 4 мм
м</t>
  </si>
  <si>
    <t xml:space="preserve">
_____
99,9</t>
  </si>
  <si>
    <t xml:space="preserve">
_____
50</t>
  </si>
  <si>
    <t xml:space="preserve">
_____
317</t>
  </si>
  <si>
    <t>ТЕР22-05-003-01
Протаскивание в футляр стальных труб диаметром: 100 мм
100 м трубы, уложенной в футляр</t>
  </si>
  <si>
    <t>0,005
0,5 / 100</t>
  </si>
  <si>
    <t>1026,3
_____
1111,06</t>
  </si>
  <si>
    <t>5
_____
6</t>
  </si>
  <si>
    <t>73
_____
33</t>
  </si>
  <si>
    <t>0,25
0,5*0,5</t>
  </si>
  <si>
    <t>ТЕР22-05-004-01
Заделка битумом и прядью концов футляра диаметром: 400 мм
(Коэф. на изменение диаметра ПЗ=0,4 (ОЗП=0,4; ЭМ=0,4 к расх.; ЗПМ=0,4; МАТ=0,4 к расх.; ТЗМ=0,4))
1 футляр</t>
  </si>
  <si>
    <t>13
_____
64</t>
  </si>
  <si>
    <t>188
_____
310</t>
  </si>
  <si>
    <t>ТЕР24-02-005-02
Установка отвода на газопроводе из полиэтиленовых труб в горизонтальной плоскости, диаметр отвода: 63 мм
1 отвод</t>
  </si>
  <si>
    <t>16,54
_____
180,9</t>
  </si>
  <si>
    <t>17
_____
181</t>
  </si>
  <si>
    <t>237
_____
364</t>
  </si>
  <si>
    <t>ТССЦ-507-0760
Неразъемное соединение «полиэтилен-сталь» SDR 11 63х5,8/СТ57 (ТУ2248-025-00203536-96)
шт.</t>
  </si>
  <si>
    <t xml:space="preserve">
_____
385</t>
  </si>
  <si>
    <t xml:space="preserve">
_____
288</t>
  </si>
  <si>
    <t>0,0006
0,6/1000</t>
  </si>
  <si>
    <t>43
_____
3</t>
  </si>
  <si>
    <t>46
_____
14</t>
  </si>
  <si>
    <t>ТССЦ-507-1973
Отводы 90 град. с радиусом кривизны R=1,5 Ду на Ру до 16 МПа (160 кгс/см2), диаметром условного прохода 50 мм, наружным диаметром 57 мм, толщиной стенки 3 мм
шт.</t>
  </si>
  <si>
    <t xml:space="preserve">
_____
21,5</t>
  </si>
  <si>
    <t xml:space="preserve">
_____
22</t>
  </si>
  <si>
    <t xml:space="preserve">
_____
82</t>
  </si>
  <si>
    <t>ТЕР46-05-008-03
Монтаж мелких металлоконструкций массой до 10 кг
1 т металлоконструкций</t>
  </si>
  <si>
    <t>0,00902
9.02/1000</t>
  </si>
  <si>
    <t>983,25
_____
93,78</t>
  </si>
  <si>
    <t>127
_____
5</t>
  </si>
  <si>
    <t>ТССЦ-101-1627
Сталь листовая углеродистая обыкновенного качества марки ВСт3пс5 толщиной 4-6 мм
т</t>
  </si>
  <si>
    <t xml:space="preserve">
_____
5300</t>
  </si>
  <si>
    <t xml:space="preserve">
_____
48</t>
  </si>
  <si>
    <t xml:space="preserve">
_____
330</t>
  </si>
  <si>
    <t>ТЕР11-01-002-09
Устройство подстилающих слоев: бетонных
1 м3 подстилающего слоя</t>
  </si>
  <si>
    <t>38,8
_____
9,08</t>
  </si>
  <si>
    <t>ТССЦ-401-0003
Бетон тяжелый, класс В7,5 (М100)
м3</t>
  </si>
  <si>
    <t xml:space="preserve">
_____
551</t>
  </si>
  <si>
    <t xml:space="preserve">
_____
3</t>
  </si>
  <si>
    <t>ТЕР07-01-060-01
Укладка резиновых прокладок толщиной: 30 мм
100 м2 площади прокладок</t>
  </si>
  <si>
    <t>0,0002
0,02 / 100</t>
  </si>
  <si>
    <t>184,14
_____
59736</t>
  </si>
  <si>
    <t xml:space="preserve">
_____
12</t>
  </si>
  <si>
    <t>1
_____
62</t>
  </si>
  <si>
    <t>Установка ПЭ крана  Georg Fisher  Ф 63 мм  с управлением под ковер - 1 шт.</t>
  </si>
  <si>
    <t>ТССЦ-прайс
Седелочный отвод с ответной частью электросварной ПЭ 100 110х63
шт</t>
  </si>
  <si>
    <t xml:space="preserve">
_____
196</t>
  </si>
  <si>
    <t xml:space="preserve">
_____
1284</t>
  </si>
  <si>
    <t>ТССЦ-прайс
Переход полиэтилен-сталь НСПС 63/57
шт</t>
  </si>
  <si>
    <t xml:space="preserve">
_____
46,76</t>
  </si>
  <si>
    <t xml:space="preserve">
_____
306</t>
  </si>
  <si>
    <t>0,00031
(0.2+0.11)/1000</t>
  </si>
  <si>
    <t>22
_____
2</t>
  </si>
  <si>
    <t>24
_____
7</t>
  </si>
  <si>
    <t>ТССЦ-507-2277
Переходы концентрические на Ру до 16 МПа (160 кгс/см2) диаметром условного прохода 50х40 мм, наружным диаметром и толщиной стенки 57/32
шт.</t>
  </si>
  <si>
    <t xml:space="preserve">
_____
42,5</t>
  </si>
  <si>
    <t xml:space="preserve">
_____
37</t>
  </si>
  <si>
    <t>ТССЦ-301-3347
Заглушки стальные для труб диаметром 25 мм
шт.</t>
  </si>
  <si>
    <t xml:space="preserve">
_____
6,49</t>
  </si>
  <si>
    <t xml:space="preserve">
_____
13</t>
  </si>
  <si>
    <t xml:space="preserve">
_____
36</t>
  </si>
  <si>
    <t xml:space="preserve">
_____
187</t>
  </si>
  <si>
    <t xml:space="preserve">
_____
587</t>
  </si>
  <si>
    <t>ТССЦ-401-0005
Бетон тяжелый, класс В12,5 (М150)
м3</t>
  </si>
  <si>
    <t xml:space="preserve">
_____
592</t>
  </si>
  <si>
    <t xml:space="preserve">
_____
237</t>
  </si>
  <si>
    <t xml:space="preserve">
_____
1180</t>
  </si>
  <si>
    <t>ТЕР22-03-014-01
Приварка фланцев к стальным трубопроводам диаметром: 50 мм
1 фланец
34,41 = 78,21 - 1 x 43,80</t>
  </si>
  <si>
    <t>5,19
_____
1,15</t>
  </si>
  <si>
    <t>28,07
_____
4,08</t>
  </si>
  <si>
    <t>5
_____
1</t>
  </si>
  <si>
    <t>74
_____
8</t>
  </si>
  <si>
    <t>181
_____
58</t>
  </si>
  <si>
    <t>ТССЦ-507-0946
Фланцы стальные плоские приварные из стали ВСт3сп2, ВСт3сп3, давлением 0,1 и 0,25 МПа (1 и 2,5 кгс/см2), диаметром 25 мм
шт.</t>
  </si>
  <si>
    <t xml:space="preserve">
_____
21,8</t>
  </si>
  <si>
    <t>ТССЦ-507-2618
Соединительная арматура трубопроводов, муфта диаметром 25 мм
10 шт.</t>
  </si>
  <si>
    <t>0,1
1 / 10</t>
  </si>
  <si>
    <t xml:space="preserve">
_____
16,67</t>
  </si>
  <si>
    <t xml:space="preserve">
_____
2</t>
  </si>
  <si>
    <t xml:space="preserve">
_____
63</t>
  </si>
  <si>
    <t xml:space="preserve">
_____
6</t>
  </si>
  <si>
    <t>ТЕР22-01-011-01
Укладка стальных водопроводных труб с гидравлическим испытанием диаметром: 50 мм
1 км трубопровода
6 411,65 = 6 500,30 - 1,2 x 3,24 - 8 x 9,04 - 4 x 3,11</t>
  </si>
  <si>
    <t>0,0002
0,2/1000</t>
  </si>
  <si>
    <t>4162,62
_____
409,68</t>
  </si>
  <si>
    <t>1839,35
_____
321,88</t>
  </si>
  <si>
    <t>12
_____
1</t>
  </si>
  <si>
    <t>2
_____
1</t>
  </si>
  <si>
    <t>ТССЦ-103-0016
Трубы стальные сварные водогазопроводные 32х3,2мм - футляр на выходе из земли
м</t>
  </si>
  <si>
    <t xml:space="preserve">
_____
21</t>
  </si>
  <si>
    <t>ТЕР22-05-003-01
Протаскивание в футляр стальных труб диаметром: 100 мм
(ПЗ=0,32 (ОЗП=0,32; ЭМ=0,32 к расх.; ЗПМ=0,32; МАТ=0,32 к расх.; ТЗ=0,32; ТЗМ=0,32))
100 м трубы, уложенной в футляр</t>
  </si>
  <si>
    <t>0,002
0,2 / 100</t>
  </si>
  <si>
    <t>328,42
_____
355,54</t>
  </si>
  <si>
    <t>9
_____
5</t>
  </si>
  <si>
    <t>0,02
0,2*0,1</t>
  </si>
  <si>
    <t xml:space="preserve">
_____
4</t>
  </si>
  <si>
    <t>7
_____
12</t>
  </si>
  <si>
    <t>10
_____
4</t>
  </si>
  <si>
    <t>ТЕР24-02-051-01
Монтаж задвижки стальной фланцевой для надземной установки на газопроводах из труб условным диаметром: 50 мм
1 задвижка
190,19 = 493,69 - 0,00075 x 17 290,00 - 5,8 x 21,70 - 0,00018 x 30 400,00 - 0,00018 x 17 790,00 - 2 x 35,00 - 4 x 21,50</t>
  </si>
  <si>
    <t>77,36
_____
11,58</t>
  </si>
  <si>
    <t>77
_____
12</t>
  </si>
  <si>
    <t>1106
_____
77</t>
  </si>
  <si>
    <t>ТССЦ-302-1834
Кран шаровой муфтовый 11Б27П1, диаметром 32 мм
шт.</t>
  </si>
  <si>
    <t xml:space="preserve">
_____
92,47</t>
  </si>
  <si>
    <t xml:space="preserve">
_____
92</t>
  </si>
  <si>
    <t xml:space="preserve">
_____
431</t>
  </si>
  <si>
    <t>ТЕР22-05-004-01
Заделка битумом и прядью концов футляра диаметром: 400 мм
(ПЗ=0,08 (ОЗП=0,08; ЭМ=0,08 к расх.; ЗПМ=0,08; МАТ=0,08 к расх.; ТЗ=0,08; ТЗМ=0,08))
1 футляр</t>
  </si>
  <si>
    <t>2,62
_____
12,76</t>
  </si>
  <si>
    <t>3
_____
12</t>
  </si>
  <si>
    <t>38
_____
62</t>
  </si>
  <si>
    <t>ТЕР06-01-001-01
Устройство бетонной подготовки
100 м3 бетона, бутобетона и железобетона в деле</t>
  </si>
  <si>
    <t>0,001
0,1 / 100</t>
  </si>
  <si>
    <t>1774,8
_____
2900,62</t>
  </si>
  <si>
    <t>1708,54
_____
293,94</t>
  </si>
  <si>
    <t>ТССЦ-401-0063
Бетон тяжелый, крупность заполнителя 20 мм, класс В7,5 (М100)
м3</t>
  </si>
  <si>
    <t xml:space="preserve">
_____
568</t>
  </si>
  <si>
    <t xml:space="preserve">
_____
58</t>
  </si>
  <si>
    <t xml:space="preserve">
_____
277</t>
  </si>
  <si>
    <t>ТЕР24-02-005-03
Установка отвода на газопроводе из полиэтиленовых труб в горизонтальной плоскости, диаметр отвода: 110 мм
1 отвод
64,02 = 315,02 - 1 x 251,00</t>
  </si>
  <si>
    <t>26,64
_____
10,27</t>
  </si>
  <si>
    <t>27
_____
10</t>
  </si>
  <si>
    <t>381
_____
49</t>
  </si>
  <si>
    <t>ТССЦ-прайс
Кран шаровой полиэтиленовый: ПЭ 100 ГАЗ 110 SDR 11, Georg Fisher
шт.</t>
  </si>
  <si>
    <t xml:space="preserve">
_____
2356,09</t>
  </si>
  <si>
    <t xml:space="preserve">
_____
2356</t>
  </si>
  <si>
    <t xml:space="preserve">
_____
15432</t>
  </si>
  <si>
    <t>ТССЦ-прайс
Телескопический удлинитель для  крана, длина 1,6-2,5 м, 20-110мм Georg Fisher
шт.</t>
  </si>
  <si>
    <t xml:space="preserve">
_____
1121,48</t>
  </si>
  <si>
    <t xml:space="preserve">
_____
1121</t>
  </si>
  <si>
    <t xml:space="preserve">
_____
7346</t>
  </si>
  <si>
    <t>ТССЦ-прайс
Ключ для  крана, Georg Fisher
шт.</t>
  </si>
  <si>
    <t xml:space="preserve">
_____
725,67</t>
  </si>
  <si>
    <t xml:space="preserve">
_____
726</t>
  </si>
  <si>
    <t xml:space="preserve">
_____
4753</t>
  </si>
  <si>
    <t>28
_____
6</t>
  </si>
  <si>
    <t>397
_____
30</t>
  </si>
  <si>
    <t>ТЕР24-02-081-01
Устройство контрольной трубки на кожухе перехода газопровода
1 установка
315,78 = 437,71 - 1 x 119,00 - 0,001 x 592,00 - 0,02 x 117,00</t>
  </si>
  <si>
    <t>18,31
_____
225,67</t>
  </si>
  <si>
    <t>18
_____
226</t>
  </si>
  <si>
    <t>262
_____
1720</t>
  </si>
  <si>
    <t>Фасонные части, арматура</t>
  </si>
  <si>
    <t>107
_____
41</t>
  </si>
  <si>
    <t>1523
_____
198</t>
  </si>
  <si>
    <t>ТССЦ-прайс
Отвод 90град д.110 ПЭ
шт</t>
  </si>
  <si>
    <t xml:space="preserve">
_____
99,66</t>
  </si>
  <si>
    <t xml:space="preserve">
_____
199</t>
  </si>
  <si>
    <t xml:space="preserve">
_____
1306</t>
  </si>
  <si>
    <t>ТССЦ-507-0761
Неразъемное соединение «полиэтилен-сталь» SDR 11 110х10,0/СТ108 (ТУ2248-025-00203536-96)
шт.</t>
  </si>
  <si>
    <t xml:space="preserve">
_____
700</t>
  </si>
  <si>
    <t xml:space="preserve">
_____
878</t>
  </si>
  <si>
    <t>ТССЦ-507-0723
Заглушка полиэтиленовая с удлиненным хвостовиком SDR 11, диаметр 110 мм (ТУ2248-001-18425183-01)
шт.</t>
  </si>
  <si>
    <t xml:space="preserve">
_____
103,75</t>
  </si>
  <si>
    <t xml:space="preserve">
_____
104</t>
  </si>
  <si>
    <t xml:space="preserve">
_____
293</t>
  </si>
  <si>
    <t>ТССЦ-302-1833
Кран шаровой муфтовый 11Б27П1, диаметром 25 мм
шт.</t>
  </si>
  <si>
    <t xml:space="preserve">
_____
60,8</t>
  </si>
  <si>
    <t xml:space="preserve">
_____
61</t>
  </si>
  <si>
    <t xml:space="preserve">
_____
260</t>
  </si>
  <si>
    <t>ТЕР16-02-007-01
Установка фланцевых соединений на стальных трубопроводах диаметром: 50 мм
1 соединение
34,74 = 124,37 - 2 x 43,80 - 0,001 x 2 030,00</t>
  </si>
  <si>
    <t>12,04
_____
18,22</t>
  </si>
  <si>
    <t>12
_____
19</t>
  </si>
  <si>
    <t>172
_____
59</t>
  </si>
  <si>
    <t>ТССЦ-прайс
Изолирующее соединение СИ-025с
шт.</t>
  </si>
  <si>
    <t xml:space="preserve">
_____
321,68</t>
  </si>
  <si>
    <t xml:space="preserve">
_____
322</t>
  </si>
  <si>
    <t xml:space="preserve">
_____
2107</t>
  </si>
  <si>
    <t>ТЕРм12-10-001-01
Бобышки, штуцеры на условное давление: до 10 МПа
100 шт.</t>
  </si>
  <si>
    <t>795,26
_____
2433,91</t>
  </si>
  <si>
    <t>8
_____
25</t>
  </si>
  <si>
    <t>114
_____
254</t>
  </si>
  <si>
    <t>ТЕРм08-02-472-02
Заземлитель горизонтальный из стали: полосовой сечением 160 мм2
100 м</t>
  </si>
  <si>
    <t>0,0014
0,14 / 100</t>
  </si>
  <si>
    <t>197,37
_____
75,89</t>
  </si>
  <si>
    <t>76,74
_____
3,59</t>
  </si>
  <si>
    <t>ТССЦ-502-0587
Полоса в сборе для заземления
шт.</t>
  </si>
  <si>
    <t xml:space="preserve">
_____
493,9</t>
  </si>
  <si>
    <t xml:space="preserve">
_____
494</t>
  </si>
  <si>
    <t xml:space="preserve">
_____
801</t>
  </si>
  <si>
    <t>Раздел 4. Испытание трубопровода</t>
  </si>
  <si>
    <t>ТЕР24-02-121-02
Монтаж инвентарного узла для очистки и испытания газопровода, условный диаметр газопровода: до 100 мм
1 узел</t>
  </si>
  <si>
    <t>64,93
_____
38,14</t>
  </si>
  <si>
    <t>65
_____
38</t>
  </si>
  <si>
    <t>928
_____
134</t>
  </si>
  <si>
    <t>ТЕР24-02-120-01
Очистка полости трубопровода продувкой воздухом, условный диаметр газопровода: до 50 мм
100 м трубопровода</t>
  </si>
  <si>
    <t>1,865
186,5 / 100</t>
  </si>
  <si>
    <t>12,55
_____
2,43</t>
  </si>
  <si>
    <t>24
_____
5</t>
  </si>
  <si>
    <t>167
_____
65</t>
  </si>
  <si>
    <t>ТЕР24-02-122-01
Подъем давления при испытании воздухом газопроводов низкого и среднего давления (до 0,3 МПа) условным диаметром: до 50 мм
100 м газопровода</t>
  </si>
  <si>
    <t>5,07
_____
0,49</t>
  </si>
  <si>
    <t>9
_____
1</t>
  </si>
  <si>
    <t>66
_____
13</t>
  </si>
  <si>
    <t>ТЕРм39-02-001-01
Визуальный и измерительный контроль сварных соединений трубопроводов, диаметр: до 28 мм
1 стык</t>
  </si>
  <si>
    <t>1,12
_____
0,02</t>
  </si>
  <si>
    <t>4
_____
1</t>
  </si>
  <si>
    <t>ТЕРм39-02-001-03
Визуальный и измерительный контроль сварных соединений трубопроводов, диаметр: до 108 мм
1 стык</t>
  </si>
  <si>
    <t>1,68
_____
0,03</t>
  </si>
  <si>
    <t>ТЕР24-02-124-01
Выдержка под давлением до 0,6 МПа при испытании на прочность и герметичность газопроводов условным диаметром: 50-300 мм
1 участок испытания газопровода</t>
  </si>
  <si>
    <t>798,21
_____
85,12</t>
  </si>
  <si>
    <t>798
_____
85</t>
  </si>
  <si>
    <t>5573
_____
1217</t>
  </si>
  <si>
    <t>ТЕРм39-02-001-02
Визуальный и измерительный контроль сварных соединений трубопроводов, диаметр: до 60 мм
1 стык</t>
  </si>
  <si>
    <t>1,4
_____
0,03</t>
  </si>
  <si>
    <t>18
_____
1</t>
  </si>
  <si>
    <t>ТЕРм39-02-015-02
Гаммаграфический контроль трубопровода через две стенки, диаметр трубопровода: 60 мм, толщина стенки до 5 мм
1 снимок</t>
  </si>
  <si>
    <t>14,7
_____
5,66</t>
  </si>
  <si>
    <t>29
_____
11</t>
  </si>
  <si>
    <t>420
_____
29</t>
  </si>
  <si>
    <t>Проверка качества изоляции</t>
  </si>
  <si>
    <t>ТЕР13-08-007-01
Проверка качества резинового покрытия
100 м2 поверхности</t>
  </si>
  <si>
    <t>0,00592
((0.18*1.4)+(0.34*1)) / 100</t>
  </si>
  <si>
    <t>С999-8
Проверка качества нанесение изоляции прибором АНТПИ. До и после опускания в траншею. 482,28/6,55
(ПЗ=2 (ОЗП=2; ЭМ=2 к расх.; ЗПМ=2; МАТ=2 к расх.; ТЗ=2; ТЗМ=2))
м</t>
  </si>
  <si>
    <t>Итого прямые затраты по смете</t>
  </si>
  <si>
    <t>5416
_____
110174</t>
  </si>
  <si>
    <t>14891
_____
969</t>
  </si>
  <si>
    <t>77170
_____
525390</t>
  </si>
  <si>
    <t>81903
_____
13839</t>
  </si>
  <si>
    <t>Итого прямые затраты по смете с учетом коэффициентов к итогам</t>
  </si>
  <si>
    <t xml:space="preserve">    В том числе, справочно:</t>
  </si>
  <si>
    <t xml:space="preserve">      МАТ=2%ОЗП  (Поз. 78-79, 137-138, 122-124, 135-136, 142-143, 145-146)</t>
  </si>
  <si>
    <t xml:space="preserve">
_____
31</t>
  </si>
  <si>
    <t xml:space="preserve">    В том числе (справочно):</t>
  </si>
  <si>
    <t xml:space="preserve">       фонд оплаты труда (ФОТ)</t>
  </si>
  <si>
    <t xml:space="preserve">       материалы</t>
  </si>
  <si>
    <t xml:space="preserve">       эксплуатация машин и механизмов</t>
  </si>
  <si>
    <t>Накладные расходы</t>
  </si>
  <si>
    <t>Сметная прибыль</t>
  </si>
  <si>
    <t>ВСЕГО по смете</t>
  </si>
  <si>
    <t xml:space="preserve">    Итого Строительные работы</t>
  </si>
  <si>
    <t xml:space="preserve">    Итого Монтажные работы</t>
  </si>
  <si>
    <t xml:space="preserve">    Итого</t>
  </si>
  <si>
    <t xml:space="preserve">    ВСЕГО по смете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</si>
</sst>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b/>
      <sz val="12"/>
      <name val="Arial"/>
      <family val="2"/>
      <charset val="204"/>
    </font>
    <font>
      <sz val="9"/>
      <name val="Arial"/>
      <family val="2"/>
      <charset val="204"/>
    </font>
    <font>
      <b/>
      <sz val="11"/>
      <name val="Arial"/>
      <family val="2"/>
      <charset val="204"/>
    </font>
    <font>
      <b/>
      <sz val="10"/>
      <name val="Arial"/>
      <family val="2"/>
      <charset val="204"/>
    </font>
    <font>
      <b/>
      <sz val="9"/>
      <name val="Arial"/>
      <family val="2"/>
      <charset val="204"/>
    </font>
    <font>
      <b/>
      <sz val="9"/>
      <color indexed="81"/>
      <name val="Tahoma"/>
      <family val="2"/>
      <charset val="204"/>
    </font>
    <font>
      <b/>
      <sz val="10"/>
      <name val="Arial Cyr"/>
      <charset val="204"/>
    </font>
    <font>
      <b/>
      <sz val="11"/>
      <name val="Arial Cyr"/>
      <charset val="204"/>
    </font>
    <font>
      <i/>
      <sz val="9"/>
      <name val="Arial"/>
      <family val="2"/>
      <charset val="204"/>
    </font>
    <font>
      <i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7">
    <xf numFmtId="0" fontId="0" fillId="0" borderId="0"/>
    <xf numFmtId="0" fontId="3" fillId="0" borderId="1">
      <alignment horizontal="center"/>
    </xf>
    <xf numFmtId="0" fontId="1" fillId="0" borderId="0">
      <alignment vertical="top"/>
    </xf>
    <xf numFmtId="0" fontId="3" fillId="0" borderId="1">
      <alignment horizontal="center"/>
    </xf>
    <xf numFmtId="0" fontId="3" fillId="0" borderId="0">
      <alignment vertical="top"/>
    </xf>
    <xf numFmtId="0" fontId="1" fillId="0" borderId="0"/>
    <xf numFmtId="0" fontId="3" fillId="0" borderId="0">
      <alignment horizontal="right" vertical="top" wrapText="1"/>
    </xf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1">
      <alignment horizontal="center" wrapText="1"/>
    </xf>
    <xf numFmtId="0" fontId="1" fillId="0" borderId="0">
      <alignment vertical="top"/>
    </xf>
    <xf numFmtId="0" fontId="1" fillId="0" borderId="0"/>
    <xf numFmtId="0" fontId="1" fillId="0" borderId="0"/>
    <xf numFmtId="0" fontId="3" fillId="0" borderId="0"/>
    <xf numFmtId="0" fontId="3" fillId="0" borderId="1">
      <alignment horizontal="center" wrapText="1"/>
    </xf>
    <xf numFmtId="0" fontId="3" fillId="0" borderId="1">
      <alignment horizontal="center"/>
    </xf>
    <xf numFmtId="0" fontId="6" fillId="0" borderId="0"/>
    <xf numFmtId="0" fontId="3" fillId="0" borderId="1">
      <alignment horizontal="center" wrapText="1"/>
    </xf>
    <xf numFmtId="0" fontId="1" fillId="0" borderId="0"/>
    <xf numFmtId="0" fontId="3" fillId="0" borderId="0">
      <alignment horizontal="center"/>
    </xf>
    <xf numFmtId="0" fontId="3" fillId="0" borderId="0">
      <alignment horizontal="left" vertical="top"/>
    </xf>
    <xf numFmtId="0" fontId="6" fillId="0" borderId="0"/>
    <xf numFmtId="0" fontId="3" fillId="0" borderId="0"/>
  </cellStyleXfs>
  <cellXfs count="72">
    <xf numFmtId="0" fontId="0" fillId="0" borderId="0" xfId="0"/>
    <xf numFmtId="0" fontId="7" fillId="0" borderId="0" xfId="0" applyFont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7" fillId="0" borderId="0" xfId="0" applyFont="1" applyBorder="1"/>
    <xf numFmtId="0" fontId="9" fillId="0" borderId="0" xfId="0" applyFont="1" applyAlignment="1">
      <alignment horizontal="left" vertical="top"/>
    </xf>
    <xf numFmtId="0" fontId="9" fillId="0" borderId="0" xfId="0" applyFont="1" applyAlignment="1">
      <alignment vertical="top"/>
    </xf>
    <xf numFmtId="0" fontId="9" fillId="0" borderId="0" xfId="0" applyFont="1" applyAlignment="1"/>
    <xf numFmtId="0" fontId="9" fillId="0" borderId="0" xfId="23" applyFont="1" applyAlignment="1">
      <alignment horizontal="left"/>
    </xf>
    <xf numFmtId="0" fontId="12" fillId="0" borderId="2" xfId="0" applyFont="1" applyBorder="1" applyAlignment="1">
      <alignment vertical="top"/>
    </xf>
    <xf numFmtId="164" fontId="12" fillId="0" borderId="3" xfId="12" applyNumberFormat="1" applyFont="1" applyBorder="1" applyAlignment="1">
      <alignment horizontal="right"/>
    </xf>
    <xf numFmtId="0" fontId="9" fillId="0" borderId="0" xfId="0" applyFont="1" applyAlignment="1">
      <alignment horizontal="left" indent="1"/>
    </xf>
    <xf numFmtId="0" fontId="9" fillId="0" borderId="0" xfId="0" applyFont="1" applyAlignment="1">
      <alignment horizontal="right" vertical="top"/>
    </xf>
    <xf numFmtId="0" fontId="7" fillId="0" borderId="0" xfId="10" applyFont="1"/>
    <xf numFmtId="0" fontId="7" fillId="0" borderId="0" xfId="12" applyFont="1"/>
    <xf numFmtId="2" fontId="12" fillId="0" borderId="4" xfId="0" applyNumberFormat="1" applyFont="1" applyBorder="1" applyAlignment="1">
      <alignment horizontal="right" vertical="top"/>
    </xf>
    <xf numFmtId="0" fontId="9" fillId="0" borderId="4" xfId="0" applyFont="1" applyBorder="1" applyAlignment="1">
      <alignment vertical="top"/>
    </xf>
    <xf numFmtId="0" fontId="12" fillId="0" borderId="4" xfId="0" applyFont="1" applyBorder="1" applyAlignment="1">
      <alignment vertical="top"/>
    </xf>
    <xf numFmtId="2" fontId="12" fillId="0" borderId="0" xfId="0" applyNumberFormat="1" applyFont="1" applyAlignment="1">
      <alignment horizontal="right" vertical="top"/>
    </xf>
    <xf numFmtId="0" fontId="12" fillId="0" borderId="0" xfId="0" applyFont="1" applyAlignment="1">
      <alignment vertical="top"/>
    </xf>
    <xf numFmtId="0" fontId="12" fillId="0" borderId="0" xfId="0" applyFont="1" applyAlignment="1">
      <alignment horizontal="right" vertical="top"/>
    </xf>
    <xf numFmtId="0" fontId="9" fillId="0" borderId="0" xfId="0" applyFont="1" applyAlignment="1">
      <alignment horizontal="left"/>
    </xf>
    <xf numFmtId="0" fontId="9" fillId="0" borderId="5" xfId="0" applyFont="1" applyBorder="1" applyAlignment="1">
      <alignment horizontal="center" vertical="center" wrapText="1"/>
    </xf>
    <xf numFmtId="0" fontId="9" fillId="0" borderId="0" xfId="0" applyFont="1" applyAlignment="1">
      <alignment vertical="center"/>
    </xf>
    <xf numFmtId="0" fontId="9" fillId="0" borderId="0" xfId="0" applyFont="1" applyAlignment="1">
      <alignment vertical="top" wrapText="1"/>
    </xf>
    <xf numFmtId="0" fontId="9" fillId="0" borderId="0" xfId="6" applyFont="1" applyAlignment="1">
      <alignment horizontal="right" vertical="top" wrapText="1"/>
    </xf>
    <xf numFmtId="0" fontId="9" fillId="0" borderId="0" xfId="0" applyFont="1"/>
    <xf numFmtId="0" fontId="3" fillId="0" borderId="0" xfId="10"/>
    <xf numFmtId="0" fontId="1" fillId="0" borderId="0" xfId="12"/>
    <xf numFmtId="0" fontId="12" fillId="0" borderId="0" xfId="0" applyFont="1" applyAlignment="1">
      <alignment horizontal="left" vertical="top" indent="1"/>
    </xf>
    <xf numFmtId="0" fontId="11" fillId="0" borderId="0" xfId="0" applyFont="1" applyBorder="1"/>
    <xf numFmtId="0" fontId="11" fillId="0" borderId="0" xfId="0" applyFont="1" applyBorder="1" applyAlignment="1">
      <alignment horizontal="left" vertical="top" wrapText="1"/>
    </xf>
    <xf numFmtId="1" fontId="12" fillId="0" borderId="0" xfId="10" applyNumberFormat="1" applyFont="1" applyAlignment="1">
      <alignment horizontal="right"/>
    </xf>
    <xf numFmtId="0" fontId="9" fillId="0" borderId="0" xfId="24" applyFont="1">
      <alignment horizontal="left" vertical="top"/>
    </xf>
    <xf numFmtId="0" fontId="3" fillId="0" borderId="0" xfId="23" applyBorder="1" applyAlignment="1">
      <alignment horizontal="left"/>
    </xf>
    <xf numFmtId="0" fontId="7" fillId="0" borderId="0" xfId="0" applyFont="1" applyAlignment="1">
      <alignment horizontal="left"/>
    </xf>
    <xf numFmtId="0" fontId="9" fillId="0" borderId="0" xfId="23" applyFont="1" applyAlignment="1">
      <alignment horizontal="left"/>
    </xf>
    <xf numFmtId="164" fontId="11" fillId="0" borderId="6" xfId="10" applyNumberFormat="1" applyFont="1" applyBorder="1" applyAlignment="1">
      <alignment horizontal="right"/>
    </xf>
    <xf numFmtId="164" fontId="11" fillId="0" borderId="3" xfId="10" applyNumberFormat="1" applyFont="1" applyBorder="1" applyAlignment="1">
      <alignment horizontal="right"/>
    </xf>
    <xf numFmtId="164" fontId="12" fillId="0" borderId="6" xfId="12" applyNumberFormat="1" applyFont="1" applyBorder="1" applyAlignment="1">
      <alignment horizontal="right"/>
    </xf>
    <xf numFmtId="164" fontId="12" fillId="0" borderId="3" xfId="12" applyNumberFormat="1" applyFont="1" applyBorder="1" applyAlignment="1">
      <alignment horizontal="right"/>
    </xf>
    <xf numFmtId="0" fontId="9" fillId="0" borderId="5" xfId="0" applyFont="1" applyFill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/>
    </xf>
    <xf numFmtId="0" fontId="9" fillId="0" borderId="6" xfId="0" applyFont="1" applyBorder="1" applyAlignment="1">
      <alignment horizontal="center"/>
    </xf>
    <xf numFmtId="0" fontId="9" fillId="0" borderId="3" xfId="0" applyFont="1" applyBorder="1" applyAlignment="1">
      <alignment horizontal="center"/>
    </xf>
    <xf numFmtId="0" fontId="9" fillId="0" borderId="2" xfId="0" applyFont="1" applyBorder="1" applyAlignment="1">
      <alignment horizontal="center"/>
    </xf>
    <xf numFmtId="0" fontId="9" fillId="0" borderId="5" xfId="0" applyFont="1" applyBorder="1" applyAlignment="1">
      <alignment horizontal="center" vertical="center" wrapText="1"/>
    </xf>
    <xf numFmtId="0" fontId="10" fillId="0" borderId="0" xfId="23" applyFont="1">
      <alignment horizontal="center"/>
    </xf>
    <xf numFmtId="0" fontId="9" fillId="0" borderId="0" xfId="23" applyFont="1">
      <alignment horizontal="center"/>
    </xf>
    <xf numFmtId="0" fontId="9" fillId="0" borderId="0" xfId="23" applyFont="1" applyAlignment="1">
      <alignment horizontal="left"/>
    </xf>
    <xf numFmtId="0" fontId="7" fillId="0" borderId="7" xfId="13" applyFont="1" applyBorder="1">
      <alignment horizontal="center" wrapText="1"/>
    </xf>
    <xf numFmtId="0" fontId="7" fillId="0" borderId="7" xfId="13" applyFont="1" applyFill="1" applyBorder="1">
      <alignment horizontal="center" wrapText="1"/>
    </xf>
    <xf numFmtId="0" fontId="10" fillId="0" borderId="1" xfId="0" applyFont="1" applyBorder="1" applyAlignment="1">
      <alignment horizontal="left" vertical="top" wrapText="1"/>
    </xf>
    <xf numFmtId="0" fontId="15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2" fontId="9" fillId="0" borderId="1" xfId="0" applyNumberFormat="1" applyFont="1" applyBorder="1" applyAlignment="1">
      <alignment horizontal="left" vertical="top" wrapText="1"/>
    </xf>
    <xf numFmtId="49" fontId="9" fillId="0" borderId="1" xfId="0" applyNumberFormat="1" applyFont="1" applyBorder="1" applyAlignment="1">
      <alignment horizontal="right" vertical="top" wrapText="1"/>
    </xf>
    <xf numFmtId="2" fontId="9" fillId="0" borderId="1" xfId="0" applyNumberFormat="1" applyFont="1" applyBorder="1" applyAlignment="1">
      <alignment horizontal="right" vertical="top" wrapText="1"/>
    </xf>
    <xf numFmtId="0" fontId="9" fillId="0" borderId="1" xfId="0" applyFont="1" applyBorder="1" applyAlignment="1">
      <alignment horizontal="right" vertical="top" wrapText="1"/>
    </xf>
    <xf numFmtId="0" fontId="9" fillId="0" borderId="7" xfId="0" applyFont="1" applyBorder="1" applyAlignment="1">
      <alignment horizontal="left" vertical="top" wrapText="1"/>
    </xf>
    <xf numFmtId="2" fontId="9" fillId="0" borderId="7" xfId="0" applyNumberFormat="1" applyFont="1" applyBorder="1" applyAlignment="1">
      <alignment horizontal="left" vertical="top" wrapText="1"/>
    </xf>
    <xf numFmtId="49" fontId="9" fillId="0" borderId="7" xfId="0" applyNumberFormat="1" applyFont="1" applyBorder="1" applyAlignment="1">
      <alignment horizontal="right" vertical="top" wrapText="1"/>
    </xf>
    <xf numFmtId="2" fontId="9" fillId="0" borderId="7" xfId="0" applyNumberFormat="1" applyFont="1" applyBorder="1" applyAlignment="1">
      <alignment horizontal="right" vertical="top" wrapText="1"/>
    </xf>
    <xf numFmtId="0" fontId="9" fillId="0" borderId="7" xfId="0" applyFont="1" applyBorder="1" applyAlignment="1">
      <alignment horizontal="right" vertical="top" wrapText="1"/>
    </xf>
    <xf numFmtId="0" fontId="16" fillId="0" borderId="1" xfId="0" applyFont="1" applyBorder="1" applyAlignment="1">
      <alignment horizontal="left" vertical="top" wrapText="1"/>
    </xf>
    <xf numFmtId="0" fontId="17" fillId="0" borderId="1" xfId="0" applyFont="1" applyBorder="1" applyAlignment="1">
      <alignment horizontal="left" vertical="top" wrapText="1"/>
    </xf>
    <xf numFmtId="0" fontId="9" fillId="0" borderId="1" xfId="6" applyFont="1" applyBorder="1" applyAlignment="1">
      <alignment horizontal="left" vertical="top" wrapText="1"/>
    </xf>
    <xf numFmtId="0" fontId="0" fillId="0" borderId="1" xfId="0" applyFont="1" applyBorder="1" applyAlignment="1">
      <alignment horizontal="left" vertical="top" wrapText="1"/>
    </xf>
    <xf numFmtId="0" fontId="9" fillId="0" borderId="1" xfId="6" applyFont="1" applyBorder="1" applyAlignment="1">
      <alignment horizontal="right" vertical="top" wrapText="1"/>
    </xf>
    <xf numFmtId="0" fontId="12" fillId="0" borderId="1" xfId="6" applyFont="1" applyBorder="1" applyAlignment="1">
      <alignment horizontal="left" vertical="top" wrapText="1"/>
    </xf>
    <xf numFmtId="0" fontId="14" fillId="0" borderId="1" xfId="0" applyFont="1" applyBorder="1" applyAlignment="1">
      <alignment horizontal="left" vertical="top" wrapText="1"/>
    </xf>
    <xf numFmtId="0" fontId="12" fillId="0" borderId="1" xfId="6" applyFont="1" applyBorder="1" applyAlignment="1">
      <alignment horizontal="right" vertical="top" wrapText="1"/>
    </xf>
  </cellXfs>
  <cellStyles count="27">
    <cellStyle name="Акт" xfId="1"/>
    <cellStyle name="АктМТСН" xfId="2"/>
    <cellStyle name="ВедРесурсов" xfId="3"/>
    <cellStyle name="ВедРесурсовАкт" xfId="4"/>
    <cellStyle name="Индексы" xfId="5"/>
    <cellStyle name="Итоги" xfId="6"/>
    <cellStyle name="ИтогоАктБазЦ" xfId="7"/>
    <cellStyle name="ИтогоАктБИМ" xfId="8"/>
    <cellStyle name="ИтогоАктРесМет" xfId="9"/>
    <cellStyle name="ИтогоБазЦ" xfId="10"/>
    <cellStyle name="ИтогоБИМ" xfId="11"/>
    <cellStyle name="ИтогоРесМет" xfId="12"/>
    <cellStyle name="ЛокСмета" xfId="13"/>
    <cellStyle name="ЛокСмМТСН" xfId="14"/>
    <cellStyle name="М29" xfId="15"/>
    <cellStyle name="ОбСмета" xfId="16"/>
    <cellStyle name="Обычный" xfId="0" builtinId="0"/>
    <cellStyle name="Параметр" xfId="17"/>
    <cellStyle name="ПеременныеСметы" xfId="18"/>
    <cellStyle name="РесСмета" xfId="19"/>
    <cellStyle name="СводВедРес" xfId="20"/>
    <cellStyle name="СводкаСтоимРаб" xfId="21"/>
    <cellStyle name="СводРасч" xfId="22"/>
    <cellStyle name="Титул" xfId="23"/>
    <cellStyle name="Хвост" xfId="24"/>
    <cellStyle name="Ценник" xfId="25"/>
    <cellStyle name="Экспертиза" xf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1">
    <pageSetUpPr fitToPage="1"/>
  </sheetPr>
  <dimension ref="A2:Z225"/>
  <sheetViews>
    <sheetView showGridLines="0" tabSelected="1" workbookViewId="0">
      <selection activeCell="A24" sqref="A24"/>
    </sheetView>
  </sheetViews>
  <sheetFormatPr defaultRowHeight="12.75" x14ac:dyDescent="0.2"/>
  <cols>
    <col min="1" max="1" width="6" style="1" customWidth="1"/>
    <col min="2" max="2" width="35.7109375" style="1" customWidth="1"/>
    <col min="3" max="3" width="11.85546875" style="1" customWidth="1"/>
    <col min="4" max="6" width="11.5703125" style="1" customWidth="1"/>
    <col min="7" max="7" width="12.7109375" style="1" customWidth="1"/>
    <col min="8" max="8" width="11.85546875" style="1" customWidth="1"/>
    <col min="9" max="9" width="11.5703125" style="1" customWidth="1"/>
    <col min="10" max="10" width="12.7109375" style="1" customWidth="1"/>
    <col min="11" max="11" width="11.5703125" style="1" customWidth="1"/>
    <col min="12" max="20" width="9.140625" style="1" hidden="1" customWidth="1"/>
    <col min="21" max="21" width="11.5703125" style="1" customWidth="1"/>
    <col min="22" max="23" width="9.140625" style="1" hidden="1" customWidth="1"/>
    <col min="24" max="27" width="0" style="1" hidden="1" customWidth="1"/>
    <col min="28" max="16384" width="9.140625" style="1"/>
  </cols>
  <sheetData>
    <row r="2" spans="1:21" ht="15.75" x14ac:dyDescent="0.25">
      <c r="A2" s="2" t="s">
        <v>22</v>
      </c>
      <c r="H2" s="3" t="s">
        <v>23</v>
      </c>
    </row>
    <row r="3" spans="1:21" x14ac:dyDescent="0.2">
      <c r="A3" s="34" t="s">
        <v>28</v>
      </c>
      <c r="H3" s="34" t="s">
        <v>28</v>
      </c>
    </row>
    <row r="4" spans="1:21" x14ac:dyDescent="0.2">
      <c r="A4" s="34" t="s">
        <v>29</v>
      </c>
      <c r="B4" s="4"/>
      <c r="C4" s="4"/>
      <c r="D4" s="4"/>
      <c r="E4" s="4"/>
      <c r="F4" s="4"/>
      <c r="G4" s="4"/>
      <c r="H4" s="34" t="s">
        <v>29</v>
      </c>
    </row>
    <row r="5" spans="1:21" x14ac:dyDescent="0.2">
      <c r="A5" s="1" t="s">
        <v>26</v>
      </c>
      <c r="B5" s="4"/>
      <c r="C5" s="4"/>
      <c r="D5" s="4"/>
      <c r="E5" s="4"/>
      <c r="F5" s="4"/>
      <c r="G5" s="4"/>
      <c r="H5" s="35" t="s">
        <v>27</v>
      </c>
    </row>
    <row r="6" spans="1:21" x14ac:dyDescent="0.2">
      <c r="A6" s="4"/>
      <c r="B6" s="4"/>
      <c r="C6" s="4"/>
      <c r="D6" s="4"/>
      <c r="E6" s="4"/>
      <c r="F6" s="4"/>
      <c r="G6" s="4"/>
      <c r="H6" s="4"/>
    </row>
    <row r="7" spans="1:21" s="7" customFormat="1" ht="12" x14ac:dyDescent="0.2">
      <c r="A7" s="5"/>
      <c r="B7" s="6"/>
      <c r="C7" s="6"/>
      <c r="D7" s="6"/>
    </row>
    <row r="8" spans="1:21" s="7" customFormat="1" ht="12" x14ac:dyDescent="0.2">
      <c r="A8" s="8" t="s">
        <v>30</v>
      </c>
      <c r="B8" s="6"/>
      <c r="C8" s="6"/>
      <c r="D8" s="6"/>
    </row>
    <row r="9" spans="1:21" s="7" customFormat="1" ht="12" x14ac:dyDescent="0.2">
      <c r="A9" s="5"/>
      <c r="B9" s="6"/>
      <c r="C9" s="6"/>
      <c r="D9" s="6"/>
    </row>
    <row r="10" spans="1:21" s="7" customFormat="1" ht="12" x14ac:dyDescent="0.2">
      <c r="A10" s="8" t="s">
        <v>1</v>
      </c>
      <c r="B10" s="6"/>
      <c r="C10" s="6"/>
      <c r="D10" s="6"/>
    </row>
    <row r="11" spans="1:21" s="7" customFormat="1" ht="15" x14ac:dyDescent="0.25">
      <c r="A11" s="47" t="s">
        <v>31</v>
      </c>
      <c r="B11" s="47"/>
      <c r="C11" s="47"/>
      <c r="D11" s="47"/>
      <c r="E11" s="47"/>
      <c r="F11" s="47"/>
      <c r="G11" s="47"/>
      <c r="H11" s="47"/>
      <c r="I11" s="47"/>
      <c r="J11" s="47"/>
      <c r="K11" s="47"/>
      <c r="L11" s="47"/>
      <c r="M11" s="47"/>
      <c r="N11" s="47"/>
      <c r="O11" s="47"/>
      <c r="P11" s="47"/>
      <c r="Q11" s="47"/>
      <c r="R11" s="47"/>
      <c r="S11" s="47"/>
      <c r="T11" s="47"/>
      <c r="U11" s="47"/>
    </row>
    <row r="12" spans="1:21" s="7" customFormat="1" ht="12" x14ac:dyDescent="0.2">
      <c r="A12" s="48" t="s">
        <v>19</v>
      </c>
      <c r="B12" s="48"/>
      <c r="C12" s="48"/>
      <c r="D12" s="48"/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</row>
    <row r="13" spans="1:21" s="7" customFormat="1" ht="12" x14ac:dyDescent="0.2">
      <c r="A13" s="48" t="s">
        <v>32</v>
      </c>
      <c r="B13" s="48"/>
      <c r="C13" s="48"/>
      <c r="D13" s="48"/>
      <c r="E13" s="48"/>
      <c r="F13" s="48"/>
      <c r="G13" s="48"/>
      <c r="H13" s="48"/>
      <c r="I13" s="48"/>
      <c r="J13" s="48"/>
      <c r="K13" s="48"/>
      <c r="L13" s="48"/>
      <c r="M13" s="48"/>
      <c r="N13" s="48"/>
      <c r="O13" s="48"/>
      <c r="P13" s="48"/>
      <c r="Q13" s="48"/>
      <c r="R13" s="48"/>
      <c r="S13" s="48"/>
      <c r="T13" s="48"/>
      <c r="U13" s="48"/>
    </row>
    <row r="14" spans="1:21" s="7" customFormat="1" ht="12" x14ac:dyDescent="0.2">
      <c r="A14" s="49" t="s">
        <v>33</v>
      </c>
      <c r="B14" s="49"/>
      <c r="C14" s="49"/>
      <c r="D14" s="49"/>
      <c r="E14" s="49"/>
      <c r="F14" s="49"/>
      <c r="G14" s="49"/>
      <c r="H14" s="49"/>
      <c r="I14" s="49"/>
      <c r="J14" s="49"/>
      <c r="K14" s="49"/>
      <c r="L14" s="49"/>
      <c r="M14" s="49"/>
      <c r="N14" s="49"/>
      <c r="O14" s="49"/>
      <c r="P14" s="49"/>
      <c r="Q14" s="49"/>
      <c r="R14" s="49"/>
      <c r="S14" s="49"/>
      <c r="T14" s="49"/>
      <c r="U14" s="49"/>
    </row>
    <row r="15" spans="1:21" s="7" customFormat="1" ht="12" x14ac:dyDescent="0.2"/>
    <row r="16" spans="1:21" s="7" customFormat="1" ht="12" x14ac:dyDescent="0.2">
      <c r="G16" s="43" t="s">
        <v>17</v>
      </c>
      <c r="H16" s="44"/>
      <c r="I16" s="45"/>
      <c r="J16" s="43" t="s">
        <v>18</v>
      </c>
      <c r="K16" s="44"/>
      <c r="L16" s="44"/>
      <c r="M16" s="44"/>
      <c r="N16" s="44"/>
      <c r="O16" s="44"/>
      <c r="P16" s="44"/>
      <c r="Q16" s="44"/>
      <c r="R16" s="44"/>
      <c r="S16" s="44"/>
      <c r="T16" s="44"/>
      <c r="U16" s="45"/>
    </row>
    <row r="17" spans="1:26" s="7" customFormat="1" x14ac:dyDescent="0.2">
      <c r="D17" s="5" t="s">
        <v>2</v>
      </c>
      <c r="G17" s="37">
        <f>141283/1000</f>
        <v>141.28299999999999</v>
      </c>
      <c r="H17" s="38"/>
      <c r="I17" s="9" t="s">
        <v>3</v>
      </c>
      <c r="J17" s="39">
        <f>812782/1000</f>
        <v>812.78200000000004</v>
      </c>
      <c r="K17" s="40"/>
      <c r="L17" s="10"/>
      <c r="M17" s="10"/>
      <c r="N17" s="10"/>
      <c r="O17" s="10"/>
      <c r="P17" s="10"/>
      <c r="Q17" s="10"/>
      <c r="R17" s="10"/>
      <c r="S17" s="10"/>
      <c r="T17" s="10"/>
      <c r="U17" s="9" t="s">
        <v>3</v>
      </c>
    </row>
    <row r="18" spans="1:26" s="7" customFormat="1" x14ac:dyDescent="0.2">
      <c r="D18" s="11" t="s">
        <v>20</v>
      </c>
      <c r="F18" s="12"/>
      <c r="G18" s="37">
        <f>0/1000</f>
        <v>0</v>
      </c>
      <c r="H18" s="38"/>
      <c r="I18" s="9" t="s">
        <v>3</v>
      </c>
      <c r="J18" s="39">
        <f>0/1000</f>
        <v>0</v>
      </c>
      <c r="K18" s="40"/>
      <c r="L18" s="10"/>
      <c r="M18" s="10"/>
      <c r="N18" s="10"/>
      <c r="O18" s="10"/>
      <c r="P18" s="10"/>
      <c r="Q18" s="10"/>
      <c r="R18" s="10"/>
      <c r="S18" s="10"/>
      <c r="T18" s="10"/>
      <c r="U18" s="9" t="s">
        <v>3</v>
      </c>
    </row>
    <row r="19" spans="1:26" s="7" customFormat="1" x14ac:dyDescent="0.2">
      <c r="D19" s="11" t="s">
        <v>21</v>
      </c>
      <c r="F19" s="12"/>
      <c r="G19" s="37">
        <f>5545/1000</f>
        <v>5.5449999999999999</v>
      </c>
      <c r="H19" s="38"/>
      <c r="I19" s="9" t="s">
        <v>3</v>
      </c>
      <c r="J19" s="39">
        <f>35386/1000</f>
        <v>35.386000000000003</v>
      </c>
      <c r="K19" s="40"/>
      <c r="L19" s="10"/>
      <c r="M19" s="10"/>
      <c r="N19" s="10"/>
      <c r="O19" s="10"/>
      <c r="P19" s="10"/>
      <c r="Q19" s="10"/>
      <c r="R19" s="10"/>
      <c r="S19" s="10"/>
      <c r="T19" s="10"/>
      <c r="U19" s="9" t="s">
        <v>3</v>
      </c>
    </row>
    <row r="20" spans="1:26" s="7" customFormat="1" x14ac:dyDescent="0.2">
      <c r="D20" s="5" t="s">
        <v>4</v>
      </c>
      <c r="G20" s="37">
        <f>(V20+V21)/1000</f>
        <v>0.56529999999999991</v>
      </c>
      <c r="H20" s="38"/>
      <c r="I20" s="9" t="s">
        <v>5</v>
      </c>
      <c r="J20" s="39">
        <f>(W20+W21)/1000</f>
        <v>0.56529999999999991</v>
      </c>
      <c r="K20" s="40"/>
      <c r="L20" s="10"/>
      <c r="M20" s="10"/>
      <c r="N20" s="10"/>
      <c r="O20" s="10"/>
      <c r="P20" s="10"/>
      <c r="Q20" s="10"/>
      <c r="R20" s="10"/>
      <c r="S20" s="10"/>
      <c r="T20" s="10"/>
      <c r="U20" s="9" t="s">
        <v>5</v>
      </c>
      <c r="V20" s="13">
        <v>498.57</v>
      </c>
      <c r="W20" s="14">
        <v>498.57</v>
      </c>
      <c r="X20" s="27">
        <v>6385</v>
      </c>
      <c r="Y20" s="27">
        <v>6660</v>
      </c>
      <c r="Z20" s="27">
        <v>4142</v>
      </c>
    </row>
    <row r="21" spans="1:26" s="7" customFormat="1" x14ac:dyDescent="0.2">
      <c r="D21" s="5" t="s">
        <v>6</v>
      </c>
      <c r="G21" s="37">
        <f>6385/1000</f>
        <v>6.3849999999999998</v>
      </c>
      <c r="H21" s="38"/>
      <c r="I21" s="9" t="s">
        <v>3</v>
      </c>
      <c r="J21" s="39">
        <f>91009/1000</f>
        <v>91.009</v>
      </c>
      <c r="K21" s="40"/>
      <c r="L21" s="10"/>
      <c r="M21" s="10"/>
      <c r="N21" s="10"/>
      <c r="O21" s="10"/>
      <c r="P21" s="10"/>
      <c r="Q21" s="10"/>
      <c r="R21" s="10"/>
      <c r="S21" s="10"/>
      <c r="T21" s="10"/>
      <c r="U21" s="9" t="s">
        <v>3</v>
      </c>
      <c r="V21" s="13">
        <v>66.73</v>
      </c>
      <c r="W21" s="14">
        <v>66.73</v>
      </c>
      <c r="X21" s="28">
        <v>91009</v>
      </c>
      <c r="Y21" s="28">
        <v>80920</v>
      </c>
      <c r="Z21" s="28">
        <v>47368</v>
      </c>
    </row>
    <row r="22" spans="1:26" s="7" customFormat="1" ht="12" x14ac:dyDescent="0.2">
      <c r="F22" s="6"/>
      <c r="G22" s="15"/>
      <c r="H22" s="15"/>
      <c r="I22" s="16"/>
      <c r="J22" s="17"/>
      <c r="K22" s="17"/>
      <c r="L22" s="17"/>
      <c r="M22" s="17"/>
      <c r="N22" s="17"/>
      <c r="O22" s="17"/>
      <c r="P22" s="17"/>
      <c r="Q22" s="17"/>
      <c r="R22" s="17"/>
      <c r="S22" s="17"/>
      <c r="T22" s="17"/>
      <c r="U22" s="16"/>
    </row>
    <row r="23" spans="1:26" s="7" customFormat="1" ht="12" x14ac:dyDescent="0.2">
      <c r="B23" s="6"/>
      <c r="C23" s="6"/>
      <c r="D23" s="6"/>
      <c r="F23" s="12"/>
      <c r="G23" s="18"/>
      <c r="H23" s="18"/>
      <c r="I23" s="19"/>
      <c r="J23" s="20"/>
      <c r="K23" s="20"/>
      <c r="L23" s="20"/>
      <c r="M23" s="20"/>
      <c r="N23" s="20"/>
      <c r="O23" s="20"/>
      <c r="P23" s="20"/>
      <c r="Q23" s="20"/>
      <c r="R23" s="20"/>
      <c r="S23" s="20"/>
      <c r="T23" s="20"/>
      <c r="U23" s="19"/>
    </row>
    <row r="24" spans="1:26" s="7" customFormat="1" ht="12" x14ac:dyDescent="0.2">
      <c r="A24" s="36" t="s">
        <v>34</v>
      </c>
    </row>
    <row r="25" spans="1:26" s="7" customFormat="1" thickBot="1" x14ac:dyDescent="0.25">
      <c r="A25" s="21"/>
    </row>
    <row r="26" spans="1:26" s="23" customFormat="1" ht="27" customHeight="1" thickBot="1" x14ac:dyDescent="0.25">
      <c r="A26" s="46" t="s">
        <v>7</v>
      </c>
      <c r="B26" s="46" t="s">
        <v>8</v>
      </c>
      <c r="C26" s="46" t="s">
        <v>9</v>
      </c>
      <c r="D26" s="42" t="s">
        <v>10</v>
      </c>
      <c r="E26" s="42"/>
      <c r="F26" s="42"/>
      <c r="G26" s="42" t="s">
        <v>11</v>
      </c>
      <c r="H26" s="42"/>
      <c r="I26" s="42"/>
      <c r="J26" s="42" t="s">
        <v>12</v>
      </c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</row>
    <row r="27" spans="1:26" s="23" customFormat="1" ht="22.5" customHeight="1" thickBot="1" x14ac:dyDescent="0.25">
      <c r="A27" s="46"/>
      <c r="B27" s="46"/>
      <c r="C27" s="46"/>
      <c r="D27" s="41" t="s">
        <v>0</v>
      </c>
      <c r="E27" s="22" t="s">
        <v>13</v>
      </c>
      <c r="F27" s="22" t="s">
        <v>14</v>
      </c>
      <c r="G27" s="41" t="s">
        <v>0</v>
      </c>
      <c r="H27" s="22" t="s">
        <v>13</v>
      </c>
      <c r="I27" s="22" t="s">
        <v>14</v>
      </c>
      <c r="J27" s="41" t="s">
        <v>0</v>
      </c>
      <c r="K27" s="22" t="s">
        <v>13</v>
      </c>
      <c r="L27" s="22"/>
      <c r="M27" s="22"/>
      <c r="N27" s="22"/>
      <c r="O27" s="22"/>
      <c r="P27" s="22"/>
      <c r="Q27" s="22"/>
      <c r="R27" s="22"/>
      <c r="S27" s="22"/>
      <c r="T27" s="22"/>
      <c r="U27" s="22" t="s">
        <v>14</v>
      </c>
    </row>
    <row r="28" spans="1:26" s="23" customFormat="1" ht="22.5" customHeight="1" thickBot="1" x14ac:dyDescent="0.25">
      <c r="A28" s="46"/>
      <c r="B28" s="46"/>
      <c r="C28" s="46"/>
      <c r="D28" s="41"/>
      <c r="E28" s="22" t="s">
        <v>15</v>
      </c>
      <c r="F28" s="22" t="s">
        <v>16</v>
      </c>
      <c r="G28" s="41"/>
      <c r="H28" s="22" t="s">
        <v>15</v>
      </c>
      <c r="I28" s="22" t="s">
        <v>16</v>
      </c>
      <c r="J28" s="41"/>
      <c r="K28" s="22" t="s">
        <v>15</v>
      </c>
      <c r="L28" s="22"/>
      <c r="M28" s="22"/>
      <c r="N28" s="22"/>
      <c r="O28" s="22"/>
      <c r="P28" s="22"/>
      <c r="Q28" s="22"/>
      <c r="R28" s="22"/>
      <c r="S28" s="22"/>
      <c r="T28" s="22"/>
      <c r="U28" s="22" t="s">
        <v>16</v>
      </c>
    </row>
    <row r="29" spans="1:26" s="6" customFormat="1" x14ac:dyDescent="0.2">
      <c r="A29" s="50">
        <v>1</v>
      </c>
      <c r="B29" s="50">
        <v>2</v>
      </c>
      <c r="C29" s="50">
        <v>3</v>
      </c>
      <c r="D29" s="51">
        <v>4</v>
      </c>
      <c r="E29" s="50">
        <v>5</v>
      </c>
      <c r="F29" s="50">
        <v>6</v>
      </c>
      <c r="G29" s="51">
        <v>7</v>
      </c>
      <c r="H29" s="50">
        <v>8</v>
      </c>
      <c r="I29" s="50">
        <v>9</v>
      </c>
      <c r="J29" s="51">
        <v>10</v>
      </c>
      <c r="K29" s="50">
        <v>11</v>
      </c>
      <c r="L29" s="50"/>
      <c r="M29" s="50"/>
      <c r="N29" s="50"/>
      <c r="O29" s="50"/>
      <c r="P29" s="50"/>
      <c r="Q29" s="50"/>
      <c r="R29" s="50"/>
      <c r="S29" s="50"/>
      <c r="T29" s="50"/>
      <c r="U29" s="50">
        <v>12</v>
      </c>
    </row>
    <row r="30" spans="1:26" s="24" customFormat="1" ht="21" customHeight="1" x14ac:dyDescent="0.2">
      <c r="A30" s="52" t="s">
        <v>37</v>
      </c>
      <c r="B30" s="53"/>
      <c r="C30" s="53"/>
      <c r="D30" s="53"/>
      <c r="E30" s="53"/>
      <c r="F30" s="53"/>
      <c r="G30" s="53"/>
      <c r="H30" s="53"/>
      <c r="I30" s="53"/>
      <c r="J30" s="53"/>
      <c r="K30" s="53"/>
      <c r="L30" s="53"/>
      <c r="M30" s="53"/>
      <c r="N30" s="53"/>
      <c r="O30" s="53"/>
      <c r="P30" s="53"/>
      <c r="Q30" s="53"/>
      <c r="R30" s="53"/>
      <c r="S30" s="53"/>
      <c r="T30" s="53"/>
      <c r="U30" s="53"/>
    </row>
    <row r="31" spans="1:26" s="24" customFormat="1" ht="72" x14ac:dyDescent="0.2">
      <c r="A31" s="54">
        <v>1</v>
      </c>
      <c r="B31" s="55" t="s">
        <v>38</v>
      </c>
      <c r="C31" s="56" t="s">
        <v>39</v>
      </c>
      <c r="D31" s="57">
        <v>5956.06</v>
      </c>
      <c r="E31" s="58"/>
      <c r="F31" s="57" t="s">
        <v>40</v>
      </c>
      <c r="G31" s="57">
        <v>1919</v>
      </c>
      <c r="H31" s="57"/>
      <c r="I31" s="57" t="s">
        <v>41</v>
      </c>
      <c r="J31" s="57">
        <v>11958</v>
      </c>
      <c r="K31" s="58"/>
      <c r="L31" s="58"/>
      <c r="M31" s="58"/>
      <c r="N31" s="58"/>
      <c r="O31" s="58"/>
      <c r="P31" s="58"/>
      <c r="Q31" s="58"/>
      <c r="R31" s="58"/>
      <c r="S31" s="58"/>
      <c r="T31" s="58"/>
      <c r="U31" s="58" t="s">
        <v>42</v>
      </c>
    </row>
    <row r="32" spans="1:26" s="24" customFormat="1" ht="120" x14ac:dyDescent="0.2">
      <c r="A32" s="54">
        <v>2</v>
      </c>
      <c r="B32" s="55" t="s">
        <v>43</v>
      </c>
      <c r="C32" s="56" t="s">
        <v>44</v>
      </c>
      <c r="D32" s="57">
        <v>2934.34</v>
      </c>
      <c r="E32" s="58">
        <v>2934.34</v>
      </c>
      <c r="F32" s="57"/>
      <c r="G32" s="57">
        <v>1612</v>
      </c>
      <c r="H32" s="57">
        <v>1612</v>
      </c>
      <c r="I32" s="57"/>
      <c r="J32" s="57">
        <v>23052</v>
      </c>
      <c r="K32" s="58">
        <v>23052</v>
      </c>
      <c r="L32" s="58"/>
      <c r="M32" s="58"/>
      <c r="N32" s="58"/>
      <c r="O32" s="58"/>
      <c r="P32" s="58"/>
      <c r="Q32" s="58"/>
      <c r="R32" s="58"/>
      <c r="S32" s="58"/>
      <c r="T32" s="58"/>
      <c r="U32" s="58"/>
    </row>
    <row r="33" spans="1:21" s="24" customFormat="1" ht="60" x14ac:dyDescent="0.2">
      <c r="A33" s="54">
        <v>3</v>
      </c>
      <c r="B33" s="55" t="s">
        <v>45</v>
      </c>
      <c r="C33" s="56" t="s">
        <v>44</v>
      </c>
      <c r="D33" s="57">
        <v>790.92</v>
      </c>
      <c r="E33" s="58">
        <v>790.92</v>
      </c>
      <c r="F33" s="57"/>
      <c r="G33" s="57">
        <v>434</v>
      </c>
      <c r="H33" s="57">
        <v>434</v>
      </c>
      <c r="I33" s="57"/>
      <c r="J33" s="57">
        <v>6215</v>
      </c>
      <c r="K33" s="58">
        <v>6215</v>
      </c>
      <c r="L33" s="58"/>
      <c r="M33" s="58"/>
      <c r="N33" s="58"/>
      <c r="O33" s="58"/>
      <c r="P33" s="58"/>
      <c r="Q33" s="58"/>
      <c r="R33" s="58"/>
      <c r="S33" s="58"/>
      <c r="T33" s="58"/>
      <c r="U33" s="58"/>
    </row>
    <row r="34" spans="1:21" s="24" customFormat="1" ht="72" x14ac:dyDescent="0.2">
      <c r="A34" s="54">
        <v>4</v>
      </c>
      <c r="B34" s="55" t="s">
        <v>46</v>
      </c>
      <c r="C34" s="56" t="s">
        <v>47</v>
      </c>
      <c r="D34" s="57">
        <v>8.33</v>
      </c>
      <c r="E34" s="58"/>
      <c r="F34" s="57">
        <v>8.33</v>
      </c>
      <c r="G34" s="57">
        <v>5499</v>
      </c>
      <c r="H34" s="57"/>
      <c r="I34" s="57">
        <v>5499</v>
      </c>
      <c r="J34" s="57">
        <v>25830</v>
      </c>
      <c r="K34" s="58"/>
      <c r="L34" s="58"/>
      <c r="M34" s="58"/>
      <c r="N34" s="58"/>
      <c r="O34" s="58"/>
      <c r="P34" s="58"/>
      <c r="Q34" s="58"/>
      <c r="R34" s="58"/>
      <c r="S34" s="58"/>
      <c r="T34" s="58"/>
      <c r="U34" s="58">
        <v>25830</v>
      </c>
    </row>
    <row r="35" spans="1:21" s="24" customFormat="1" ht="48" x14ac:dyDescent="0.2">
      <c r="A35" s="54">
        <v>5</v>
      </c>
      <c r="B35" s="55" t="s">
        <v>48</v>
      </c>
      <c r="C35" s="56" t="s">
        <v>49</v>
      </c>
      <c r="D35" s="57">
        <v>398.5</v>
      </c>
      <c r="E35" s="58" t="s">
        <v>50</v>
      </c>
      <c r="F35" s="57" t="s">
        <v>51</v>
      </c>
      <c r="G35" s="57">
        <v>150</v>
      </c>
      <c r="H35" s="57" t="s">
        <v>52</v>
      </c>
      <c r="I35" s="57" t="s">
        <v>53</v>
      </c>
      <c r="J35" s="57">
        <v>1329</v>
      </c>
      <c r="K35" s="58" t="s">
        <v>54</v>
      </c>
      <c r="L35" s="58"/>
      <c r="M35" s="58"/>
      <c r="N35" s="58"/>
      <c r="O35" s="58"/>
      <c r="P35" s="58"/>
      <c r="Q35" s="58"/>
      <c r="R35" s="58"/>
      <c r="S35" s="58"/>
      <c r="T35" s="58"/>
      <c r="U35" s="58" t="s">
        <v>55</v>
      </c>
    </row>
    <row r="36" spans="1:21" s="24" customFormat="1" ht="48" x14ac:dyDescent="0.2">
      <c r="A36" s="54">
        <v>6</v>
      </c>
      <c r="B36" s="55" t="s">
        <v>56</v>
      </c>
      <c r="C36" s="56" t="s">
        <v>57</v>
      </c>
      <c r="D36" s="57">
        <v>1431.41</v>
      </c>
      <c r="E36" s="58" t="s">
        <v>58</v>
      </c>
      <c r="F36" s="57" t="s">
        <v>59</v>
      </c>
      <c r="G36" s="57">
        <v>1632</v>
      </c>
      <c r="H36" s="57" t="s">
        <v>60</v>
      </c>
      <c r="I36" s="57" t="s">
        <v>61</v>
      </c>
      <c r="J36" s="57">
        <v>6537</v>
      </c>
      <c r="K36" s="58" t="s">
        <v>62</v>
      </c>
      <c r="L36" s="58"/>
      <c r="M36" s="58"/>
      <c r="N36" s="58"/>
      <c r="O36" s="58"/>
      <c r="P36" s="58"/>
      <c r="Q36" s="58"/>
      <c r="R36" s="58"/>
      <c r="S36" s="58"/>
      <c r="T36" s="58"/>
      <c r="U36" s="58" t="s">
        <v>63</v>
      </c>
    </row>
    <row r="37" spans="1:21" s="24" customFormat="1" ht="72" x14ac:dyDescent="0.2">
      <c r="A37" s="54">
        <v>7</v>
      </c>
      <c r="B37" s="55" t="s">
        <v>64</v>
      </c>
      <c r="C37" s="56" t="s">
        <v>65</v>
      </c>
      <c r="D37" s="57">
        <v>739.81</v>
      </c>
      <c r="E37" s="58"/>
      <c r="F37" s="57" t="s">
        <v>66</v>
      </c>
      <c r="G37" s="57">
        <v>246</v>
      </c>
      <c r="H37" s="57"/>
      <c r="I37" s="57" t="s">
        <v>67</v>
      </c>
      <c r="J37" s="57">
        <v>2205</v>
      </c>
      <c r="K37" s="58"/>
      <c r="L37" s="58"/>
      <c r="M37" s="58"/>
      <c r="N37" s="58"/>
      <c r="O37" s="58"/>
      <c r="P37" s="58"/>
      <c r="Q37" s="58"/>
      <c r="R37" s="58"/>
      <c r="S37" s="58"/>
      <c r="T37" s="58"/>
      <c r="U37" s="58" t="s">
        <v>68</v>
      </c>
    </row>
    <row r="38" spans="1:21" s="24" customFormat="1" ht="60" x14ac:dyDescent="0.2">
      <c r="A38" s="54">
        <v>8</v>
      </c>
      <c r="B38" s="55" t="s">
        <v>69</v>
      </c>
      <c r="C38" s="56" t="s">
        <v>70</v>
      </c>
      <c r="D38" s="57">
        <v>105</v>
      </c>
      <c r="E38" s="58" t="s">
        <v>71</v>
      </c>
      <c r="F38" s="57"/>
      <c r="G38" s="57">
        <v>42542</v>
      </c>
      <c r="H38" s="57" t="s">
        <v>72</v>
      </c>
      <c r="I38" s="57"/>
      <c r="J38" s="57">
        <v>158256</v>
      </c>
      <c r="K38" s="58" t="s">
        <v>73</v>
      </c>
      <c r="L38" s="58"/>
      <c r="M38" s="58"/>
      <c r="N38" s="58"/>
      <c r="O38" s="58"/>
      <c r="P38" s="58"/>
      <c r="Q38" s="58"/>
      <c r="R38" s="58"/>
      <c r="S38" s="58"/>
      <c r="T38" s="58"/>
      <c r="U38" s="58"/>
    </row>
    <row r="39" spans="1:21" s="24" customFormat="1" ht="60" x14ac:dyDescent="0.2">
      <c r="A39" s="54">
        <v>9</v>
      </c>
      <c r="B39" s="55" t="s">
        <v>74</v>
      </c>
      <c r="C39" s="56" t="s">
        <v>75</v>
      </c>
      <c r="D39" s="57">
        <v>921.46</v>
      </c>
      <c r="E39" s="58">
        <v>921.46</v>
      </c>
      <c r="F39" s="57"/>
      <c r="G39" s="57">
        <v>311</v>
      </c>
      <c r="H39" s="57">
        <v>311</v>
      </c>
      <c r="I39" s="57"/>
      <c r="J39" s="57">
        <v>4442</v>
      </c>
      <c r="K39" s="58">
        <v>4442</v>
      </c>
      <c r="L39" s="58"/>
      <c r="M39" s="58"/>
      <c r="N39" s="58"/>
      <c r="O39" s="58"/>
      <c r="P39" s="58"/>
      <c r="Q39" s="58"/>
      <c r="R39" s="58"/>
      <c r="S39" s="58"/>
      <c r="T39" s="58"/>
      <c r="U39" s="58"/>
    </row>
    <row r="40" spans="1:21" s="24" customFormat="1" ht="48" x14ac:dyDescent="0.2">
      <c r="A40" s="54">
        <v>10</v>
      </c>
      <c r="B40" s="55" t="s">
        <v>76</v>
      </c>
      <c r="C40" s="56" t="s">
        <v>77</v>
      </c>
      <c r="D40" s="57">
        <v>117</v>
      </c>
      <c r="E40" s="58" t="s">
        <v>78</v>
      </c>
      <c r="F40" s="57"/>
      <c r="G40" s="57">
        <v>4337</v>
      </c>
      <c r="H40" s="57" t="s">
        <v>79</v>
      </c>
      <c r="I40" s="57"/>
      <c r="J40" s="57">
        <v>13608</v>
      </c>
      <c r="K40" s="58" t="s">
        <v>80</v>
      </c>
      <c r="L40" s="58"/>
      <c r="M40" s="58"/>
      <c r="N40" s="58"/>
      <c r="O40" s="58"/>
      <c r="P40" s="58"/>
      <c r="Q40" s="58"/>
      <c r="R40" s="58"/>
      <c r="S40" s="58"/>
      <c r="T40" s="58"/>
      <c r="U40" s="58"/>
    </row>
    <row r="41" spans="1:21" s="24" customFormat="1" ht="48" x14ac:dyDescent="0.2">
      <c r="A41" s="59">
        <v>11</v>
      </c>
      <c r="B41" s="60" t="s">
        <v>81</v>
      </c>
      <c r="C41" s="61" t="s">
        <v>82</v>
      </c>
      <c r="D41" s="62">
        <v>334.97</v>
      </c>
      <c r="E41" s="63">
        <v>135.07</v>
      </c>
      <c r="F41" s="62" t="s">
        <v>83</v>
      </c>
      <c r="G41" s="62">
        <v>1225</v>
      </c>
      <c r="H41" s="62">
        <v>494</v>
      </c>
      <c r="I41" s="62" t="s">
        <v>84</v>
      </c>
      <c r="J41" s="62">
        <v>12262</v>
      </c>
      <c r="K41" s="63">
        <v>7068</v>
      </c>
      <c r="L41" s="63"/>
      <c r="M41" s="63"/>
      <c r="N41" s="63"/>
      <c r="O41" s="63"/>
      <c r="P41" s="63"/>
      <c r="Q41" s="63"/>
      <c r="R41" s="63"/>
      <c r="S41" s="63"/>
      <c r="T41" s="63"/>
      <c r="U41" s="63" t="s">
        <v>85</v>
      </c>
    </row>
    <row r="42" spans="1:21" s="24" customFormat="1" ht="21" customHeight="1" x14ac:dyDescent="0.2">
      <c r="A42" s="52" t="s">
        <v>86</v>
      </c>
      <c r="B42" s="53"/>
      <c r="C42" s="53"/>
      <c r="D42" s="53"/>
      <c r="E42" s="53"/>
      <c r="F42" s="53"/>
      <c r="G42" s="53"/>
      <c r="H42" s="53"/>
      <c r="I42" s="53"/>
      <c r="J42" s="53"/>
      <c r="K42" s="53"/>
      <c r="L42" s="53"/>
      <c r="M42" s="53"/>
      <c r="N42" s="53"/>
      <c r="O42" s="53"/>
      <c r="P42" s="53"/>
      <c r="Q42" s="53"/>
      <c r="R42" s="53"/>
      <c r="S42" s="53"/>
      <c r="T42" s="53"/>
      <c r="U42" s="53"/>
    </row>
    <row r="43" spans="1:21" s="24" customFormat="1" ht="17.850000000000001" customHeight="1" x14ac:dyDescent="0.2">
      <c r="A43" s="64" t="s">
        <v>87</v>
      </c>
      <c r="B43" s="65"/>
      <c r="C43" s="65"/>
      <c r="D43" s="65"/>
      <c r="E43" s="65"/>
      <c r="F43" s="65"/>
      <c r="G43" s="65"/>
      <c r="H43" s="65"/>
      <c r="I43" s="65"/>
      <c r="J43" s="65"/>
      <c r="K43" s="65"/>
      <c r="L43" s="65"/>
      <c r="M43" s="65"/>
      <c r="N43" s="65"/>
      <c r="O43" s="65"/>
      <c r="P43" s="65"/>
      <c r="Q43" s="65"/>
      <c r="R43" s="65"/>
      <c r="S43" s="65"/>
      <c r="T43" s="65"/>
      <c r="U43" s="65"/>
    </row>
    <row r="44" spans="1:21" s="24" customFormat="1" ht="48" x14ac:dyDescent="0.2">
      <c r="A44" s="54">
        <v>12</v>
      </c>
      <c r="B44" s="55" t="s">
        <v>88</v>
      </c>
      <c r="C44" s="56" t="s">
        <v>89</v>
      </c>
      <c r="D44" s="57">
        <v>770.04</v>
      </c>
      <c r="E44" s="58">
        <v>182.78</v>
      </c>
      <c r="F44" s="57" t="s">
        <v>90</v>
      </c>
      <c r="G44" s="57">
        <v>148</v>
      </c>
      <c r="H44" s="57">
        <v>35</v>
      </c>
      <c r="I44" s="57" t="s">
        <v>91</v>
      </c>
      <c r="J44" s="57">
        <v>1303</v>
      </c>
      <c r="K44" s="58">
        <v>501</v>
      </c>
      <c r="L44" s="58"/>
      <c r="M44" s="58"/>
      <c r="N44" s="58"/>
      <c r="O44" s="58"/>
      <c r="P44" s="58"/>
      <c r="Q44" s="58"/>
      <c r="R44" s="58"/>
      <c r="S44" s="58"/>
      <c r="T44" s="58"/>
      <c r="U44" s="58" t="s">
        <v>92</v>
      </c>
    </row>
    <row r="45" spans="1:21" s="24" customFormat="1" ht="17.850000000000001" customHeight="1" x14ac:dyDescent="0.2">
      <c r="A45" s="64" t="s">
        <v>93</v>
      </c>
      <c r="B45" s="65"/>
      <c r="C45" s="65"/>
      <c r="D45" s="65"/>
      <c r="E45" s="65"/>
      <c r="F45" s="65"/>
      <c r="G45" s="65"/>
      <c r="H45" s="65"/>
      <c r="I45" s="65"/>
      <c r="J45" s="65"/>
      <c r="K45" s="65"/>
      <c r="L45" s="65"/>
      <c r="M45" s="65"/>
      <c r="N45" s="65"/>
      <c r="O45" s="65"/>
      <c r="P45" s="65"/>
      <c r="Q45" s="65"/>
      <c r="R45" s="65"/>
      <c r="S45" s="65"/>
      <c r="T45" s="65"/>
      <c r="U45" s="65"/>
    </row>
    <row r="46" spans="1:21" s="24" customFormat="1" ht="60" x14ac:dyDescent="0.2">
      <c r="A46" s="54">
        <v>13</v>
      </c>
      <c r="B46" s="55" t="s">
        <v>94</v>
      </c>
      <c r="C46" s="56" t="s">
        <v>95</v>
      </c>
      <c r="D46" s="57">
        <v>5531.24</v>
      </c>
      <c r="E46" s="58">
        <v>2557.61</v>
      </c>
      <c r="F46" s="57" t="s">
        <v>96</v>
      </c>
      <c r="G46" s="57">
        <v>308</v>
      </c>
      <c r="H46" s="57">
        <v>142</v>
      </c>
      <c r="I46" s="57" t="s">
        <v>97</v>
      </c>
      <c r="J46" s="57">
        <v>3177</v>
      </c>
      <c r="K46" s="58">
        <v>2034</v>
      </c>
      <c r="L46" s="58"/>
      <c r="M46" s="58"/>
      <c r="N46" s="58"/>
      <c r="O46" s="58"/>
      <c r="P46" s="58"/>
      <c r="Q46" s="58"/>
      <c r="R46" s="58"/>
      <c r="S46" s="58"/>
      <c r="T46" s="58"/>
      <c r="U46" s="58" t="s">
        <v>98</v>
      </c>
    </row>
    <row r="47" spans="1:21" s="24" customFormat="1" ht="48" x14ac:dyDescent="0.2">
      <c r="A47" s="54">
        <v>14</v>
      </c>
      <c r="B47" s="55" t="s">
        <v>99</v>
      </c>
      <c r="C47" s="56" t="s">
        <v>100</v>
      </c>
      <c r="D47" s="57">
        <v>1128.1500000000001</v>
      </c>
      <c r="E47" s="58">
        <v>241.47</v>
      </c>
      <c r="F47" s="57" t="s">
        <v>101</v>
      </c>
      <c r="G47" s="57">
        <v>36</v>
      </c>
      <c r="H47" s="57">
        <v>8</v>
      </c>
      <c r="I47" s="57" t="s">
        <v>102</v>
      </c>
      <c r="J47" s="57">
        <v>311</v>
      </c>
      <c r="K47" s="58">
        <v>110</v>
      </c>
      <c r="L47" s="58"/>
      <c r="M47" s="58"/>
      <c r="N47" s="58"/>
      <c r="O47" s="58"/>
      <c r="P47" s="58"/>
      <c r="Q47" s="58"/>
      <c r="R47" s="58"/>
      <c r="S47" s="58"/>
      <c r="T47" s="58"/>
      <c r="U47" s="58" t="s">
        <v>103</v>
      </c>
    </row>
    <row r="48" spans="1:21" s="24" customFormat="1" ht="48" x14ac:dyDescent="0.2">
      <c r="A48" s="54">
        <v>15</v>
      </c>
      <c r="B48" s="55" t="s">
        <v>88</v>
      </c>
      <c r="C48" s="56" t="s">
        <v>104</v>
      </c>
      <c r="D48" s="57">
        <v>770.04</v>
      </c>
      <c r="E48" s="58">
        <v>182.78</v>
      </c>
      <c r="F48" s="57" t="s">
        <v>90</v>
      </c>
      <c r="G48" s="57">
        <v>208</v>
      </c>
      <c r="H48" s="57">
        <v>49</v>
      </c>
      <c r="I48" s="57" t="s">
        <v>105</v>
      </c>
      <c r="J48" s="57">
        <v>1838</v>
      </c>
      <c r="K48" s="58">
        <v>706</v>
      </c>
      <c r="L48" s="58"/>
      <c r="M48" s="58"/>
      <c r="N48" s="58"/>
      <c r="O48" s="58"/>
      <c r="P48" s="58"/>
      <c r="Q48" s="58"/>
      <c r="R48" s="58"/>
      <c r="S48" s="58"/>
      <c r="T48" s="58"/>
      <c r="U48" s="58" t="s">
        <v>106</v>
      </c>
    </row>
    <row r="49" spans="1:21" s="24" customFormat="1" ht="17.850000000000001" customHeight="1" x14ac:dyDescent="0.2">
      <c r="A49" s="64" t="s">
        <v>107</v>
      </c>
      <c r="B49" s="65"/>
      <c r="C49" s="65"/>
      <c r="D49" s="65"/>
      <c r="E49" s="65"/>
      <c r="F49" s="65"/>
      <c r="G49" s="65"/>
      <c r="H49" s="65"/>
      <c r="I49" s="65"/>
      <c r="J49" s="65"/>
      <c r="K49" s="65"/>
      <c r="L49" s="65"/>
      <c r="M49" s="65"/>
      <c r="N49" s="65"/>
      <c r="O49" s="65"/>
      <c r="P49" s="65"/>
      <c r="Q49" s="65"/>
      <c r="R49" s="65"/>
      <c r="S49" s="65"/>
      <c r="T49" s="65"/>
      <c r="U49" s="65"/>
    </row>
    <row r="50" spans="1:21" s="24" customFormat="1" ht="72" x14ac:dyDescent="0.2">
      <c r="A50" s="54">
        <v>16</v>
      </c>
      <c r="B50" s="55" t="s">
        <v>108</v>
      </c>
      <c r="C50" s="56" t="s">
        <v>109</v>
      </c>
      <c r="D50" s="57">
        <v>4.12</v>
      </c>
      <c r="E50" s="58"/>
      <c r="F50" s="57">
        <v>4.12</v>
      </c>
      <c r="G50" s="57">
        <v>272</v>
      </c>
      <c r="H50" s="57"/>
      <c r="I50" s="57">
        <v>272</v>
      </c>
      <c r="J50" s="57">
        <v>2053</v>
      </c>
      <c r="K50" s="58"/>
      <c r="L50" s="58"/>
      <c r="M50" s="58"/>
      <c r="N50" s="58"/>
      <c r="O50" s="58"/>
      <c r="P50" s="58"/>
      <c r="Q50" s="58"/>
      <c r="R50" s="58"/>
      <c r="S50" s="58"/>
      <c r="T50" s="58"/>
      <c r="U50" s="58">
        <v>2053</v>
      </c>
    </row>
    <row r="51" spans="1:21" s="24" customFormat="1" ht="72" x14ac:dyDescent="0.2">
      <c r="A51" s="54">
        <v>17</v>
      </c>
      <c r="B51" s="55" t="s">
        <v>46</v>
      </c>
      <c r="C51" s="56" t="s">
        <v>109</v>
      </c>
      <c r="D51" s="57">
        <v>8.33</v>
      </c>
      <c r="E51" s="58"/>
      <c r="F51" s="57">
        <v>8.33</v>
      </c>
      <c r="G51" s="57">
        <v>549</v>
      </c>
      <c r="H51" s="57"/>
      <c r="I51" s="57">
        <v>549</v>
      </c>
      <c r="J51" s="57">
        <v>2580</v>
      </c>
      <c r="K51" s="58"/>
      <c r="L51" s="58"/>
      <c r="M51" s="58"/>
      <c r="N51" s="58"/>
      <c r="O51" s="58"/>
      <c r="P51" s="58"/>
      <c r="Q51" s="58"/>
      <c r="R51" s="58"/>
      <c r="S51" s="58"/>
      <c r="T51" s="58"/>
      <c r="U51" s="58">
        <v>2580</v>
      </c>
    </row>
    <row r="52" spans="1:21" s="24" customFormat="1" ht="17.850000000000001" customHeight="1" x14ac:dyDescent="0.2">
      <c r="A52" s="64" t="s">
        <v>110</v>
      </c>
      <c r="B52" s="65"/>
      <c r="C52" s="65"/>
      <c r="D52" s="65"/>
      <c r="E52" s="65"/>
      <c r="F52" s="65"/>
      <c r="G52" s="65"/>
      <c r="H52" s="65"/>
      <c r="I52" s="65"/>
      <c r="J52" s="65"/>
      <c r="K52" s="65"/>
      <c r="L52" s="65"/>
      <c r="M52" s="65"/>
      <c r="N52" s="65"/>
      <c r="O52" s="65"/>
      <c r="P52" s="65"/>
      <c r="Q52" s="65"/>
      <c r="R52" s="65"/>
      <c r="S52" s="65"/>
      <c r="T52" s="65"/>
      <c r="U52" s="65"/>
    </row>
    <row r="53" spans="1:21" s="24" customFormat="1" ht="36" x14ac:dyDescent="0.2">
      <c r="A53" s="54">
        <v>18</v>
      </c>
      <c r="B53" s="55" t="s">
        <v>111</v>
      </c>
      <c r="C53" s="56">
        <v>79.5</v>
      </c>
      <c r="D53" s="57"/>
      <c r="E53" s="58"/>
      <c r="F53" s="57"/>
      <c r="G53" s="57"/>
      <c r="H53" s="57"/>
      <c r="I53" s="57"/>
      <c r="J53" s="57"/>
      <c r="K53" s="58"/>
      <c r="L53" s="58"/>
      <c r="M53" s="58"/>
      <c r="N53" s="58"/>
      <c r="O53" s="58"/>
      <c r="P53" s="58"/>
      <c r="Q53" s="58"/>
      <c r="R53" s="58"/>
      <c r="S53" s="58"/>
      <c r="T53" s="58"/>
      <c r="U53" s="58"/>
    </row>
    <row r="54" spans="1:21" s="24" customFormat="1" ht="72" x14ac:dyDescent="0.2">
      <c r="A54" s="54">
        <v>19</v>
      </c>
      <c r="B54" s="55" t="s">
        <v>112</v>
      </c>
      <c r="C54" s="56" t="s">
        <v>113</v>
      </c>
      <c r="D54" s="57">
        <v>2554.9299999999998</v>
      </c>
      <c r="E54" s="58" t="s">
        <v>114</v>
      </c>
      <c r="F54" s="57" t="s">
        <v>115</v>
      </c>
      <c r="G54" s="57">
        <v>305</v>
      </c>
      <c r="H54" s="57" t="s">
        <v>116</v>
      </c>
      <c r="I54" s="57" t="s">
        <v>117</v>
      </c>
      <c r="J54" s="57">
        <v>1848</v>
      </c>
      <c r="K54" s="58" t="s">
        <v>118</v>
      </c>
      <c r="L54" s="58"/>
      <c r="M54" s="58"/>
      <c r="N54" s="58"/>
      <c r="O54" s="58"/>
      <c r="P54" s="58"/>
      <c r="Q54" s="58"/>
      <c r="R54" s="58"/>
      <c r="S54" s="58"/>
      <c r="T54" s="58"/>
      <c r="U54" s="58" t="s">
        <v>119</v>
      </c>
    </row>
    <row r="55" spans="1:21" s="24" customFormat="1" ht="48" x14ac:dyDescent="0.2">
      <c r="A55" s="54">
        <v>20</v>
      </c>
      <c r="B55" s="55" t="s">
        <v>76</v>
      </c>
      <c r="C55" s="56" t="s">
        <v>120</v>
      </c>
      <c r="D55" s="57">
        <v>117</v>
      </c>
      <c r="E55" s="58" t="s">
        <v>78</v>
      </c>
      <c r="F55" s="57"/>
      <c r="G55" s="57">
        <v>1535</v>
      </c>
      <c r="H55" s="57" t="s">
        <v>121</v>
      </c>
      <c r="I55" s="57"/>
      <c r="J55" s="57">
        <v>4815</v>
      </c>
      <c r="K55" s="58" t="s">
        <v>122</v>
      </c>
      <c r="L55" s="58"/>
      <c r="M55" s="58"/>
      <c r="N55" s="58"/>
      <c r="O55" s="58"/>
      <c r="P55" s="58"/>
      <c r="Q55" s="58"/>
      <c r="R55" s="58"/>
      <c r="S55" s="58"/>
      <c r="T55" s="58"/>
      <c r="U55" s="58"/>
    </row>
    <row r="56" spans="1:21" s="24" customFormat="1" ht="72" x14ac:dyDescent="0.2">
      <c r="A56" s="54">
        <v>21</v>
      </c>
      <c r="B56" s="55" t="s">
        <v>123</v>
      </c>
      <c r="C56" s="56" t="s">
        <v>124</v>
      </c>
      <c r="D56" s="57">
        <v>3905.55</v>
      </c>
      <c r="E56" s="58" t="s">
        <v>125</v>
      </c>
      <c r="F56" s="57" t="s">
        <v>126</v>
      </c>
      <c r="G56" s="57">
        <v>590</v>
      </c>
      <c r="H56" s="57" t="s">
        <v>127</v>
      </c>
      <c r="I56" s="57" t="s">
        <v>128</v>
      </c>
      <c r="J56" s="57">
        <v>3706</v>
      </c>
      <c r="K56" s="58" t="s">
        <v>129</v>
      </c>
      <c r="L56" s="58"/>
      <c r="M56" s="58"/>
      <c r="N56" s="58"/>
      <c r="O56" s="58"/>
      <c r="P56" s="58"/>
      <c r="Q56" s="58"/>
      <c r="R56" s="58"/>
      <c r="S56" s="58"/>
      <c r="T56" s="58"/>
      <c r="U56" s="58" t="s">
        <v>130</v>
      </c>
    </row>
    <row r="57" spans="1:21" s="24" customFormat="1" ht="60" x14ac:dyDescent="0.2">
      <c r="A57" s="54">
        <v>22</v>
      </c>
      <c r="B57" s="55" t="s">
        <v>131</v>
      </c>
      <c r="C57" s="56" t="s">
        <v>132</v>
      </c>
      <c r="D57" s="57">
        <v>122</v>
      </c>
      <c r="E57" s="58" t="s">
        <v>133</v>
      </c>
      <c r="F57" s="57"/>
      <c r="G57" s="57">
        <v>2322</v>
      </c>
      <c r="H57" s="57" t="s">
        <v>134</v>
      </c>
      <c r="I57" s="57"/>
      <c r="J57" s="57">
        <v>10524</v>
      </c>
      <c r="K57" s="58" t="s">
        <v>135</v>
      </c>
      <c r="L57" s="58"/>
      <c r="M57" s="58"/>
      <c r="N57" s="58"/>
      <c r="O57" s="58"/>
      <c r="P57" s="58"/>
      <c r="Q57" s="58"/>
      <c r="R57" s="58"/>
      <c r="S57" s="58"/>
      <c r="T57" s="58"/>
      <c r="U57" s="58"/>
    </row>
    <row r="58" spans="1:21" s="24" customFormat="1" ht="36" x14ac:dyDescent="0.2">
      <c r="A58" s="54">
        <v>23</v>
      </c>
      <c r="B58" s="55" t="s">
        <v>136</v>
      </c>
      <c r="C58" s="56" t="s">
        <v>137</v>
      </c>
      <c r="D58" s="57">
        <v>3100.02</v>
      </c>
      <c r="E58" s="58" t="s">
        <v>138</v>
      </c>
      <c r="F58" s="57" t="s">
        <v>139</v>
      </c>
      <c r="G58" s="57">
        <v>256</v>
      </c>
      <c r="H58" s="57" t="s">
        <v>140</v>
      </c>
      <c r="I58" s="57" t="s">
        <v>141</v>
      </c>
      <c r="J58" s="57">
        <v>1022</v>
      </c>
      <c r="K58" s="58" t="s">
        <v>142</v>
      </c>
      <c r="L58" s="58"/>
      <c r="M58" s="58"/>
      <c r="N58" s="58"/>
      <c r="O58" s="58"/>
      <c r="P58" s="58"/>
      <c r="Q58" s="58"/>
      <c r="R58" s="58"/>
      <c r="S58" s="58"/>
      <c r="T58" s="58"/>
      <c r="U58" s="58" t="s">
        <v>143</v>
      </c>
    </row>
    <row r="59" spans="1:21" s="24" customFormat="1" ht="60" x14ac:dyDescent="0.2">
      <c r="A59" s="54">
        <v>24</v>
      </c>
      <c r="B59" s="55" t="s">
        <v>144</v>
      </c>
      <c r="C59" s="56" t="s">
        <v>145</v>
      </c>
      <c r="D59" s="57">
        <v>27162.14</v>
      </c>
      <c r="E59" s="58" t="s">
        <v>146</v>
      </c>
      <c r="F59" s="57" t="s">
        <v>147</v>
      </c>
      <c r="G59" s="57">
        <v>2159</v>
      </c>
      <c r="H59" s="57" t="s">
        <v>148</v>
      </c>
      <c r="I59" s="57" t="s">
        <v>149</v>
      </c>
      <c r="J59" s="57">
        <v>10872</v>
      </c>
      <c r="K59" s="58" t="s">
        <v>150</v>
      </c>
      <c r="L59" s="58"/>
      <c r="M59" s="58"/>
      <c r="N59" s="58"/>
      <c r="O59" s="58"/>
      <c r="P59" s="58"/>
      <c r="Q59" s="58"/>
      <c r="R59" s="58"/>
      <c r="S59" s="58"/>
      <c r="T59" s="58"/>
      <c r="U59" s="58" t="s">
        <v>151</v>
      </c>
    </row>
    <row r="60" spans="1:21" s="24" customFormat="1" ht="84" x14ac:dyDescent="0.2">
      <c r="A60" s="54">
        <v>25</v>
      </c>
      <c r="B60" s="55" t="s">
        <v>152</v>
      </c>
      <c r="C60" s="56" t="s">
        <v>153</v>
      </c>
      <c r="D60" s="57">
        <v>4830.72</v>
      </c>
      <c r="E60" s="58" t="s">
        <v>154</v>
      </c>
      <c r="F60" s="57" t="s">
        <v>155</v>
      </c>
      <c r="G60" s="57">
        <v>-384</v>
      </c>
      <c r="H60" s="57" t="s">
        <v>156</v>
      </c>
      <c r="I60" s="57" t="s">
        <v>157</v>
      </c>
      <c r="J60" s="57">
        <v>-1793</v>
      </c>
      <c r="K60" s="58" t="s">
        <v>158</v>
      </c>
      <c r="L60" s="58"/>
      <c r="M60" s="58"/>
      <c r="N60" s="58"/>
      <c r="O60" s="58"/>
      <c r="P60" s="58"/>
      <c r="Q60" s="58"/>
      <c r="R60" s="58"/>
      <c r="S60" s="58"/>
      <c r="T60" s="58"/>
      <c r="U60" s="58" t="s">
        <v>159</v>
      </c>
    </row>
    <row r="61" spans="1:21" s="24" customFormat="1" ht="36" x14ac:dyDescent="0.2">
      <c r="A61" s="54">
        <v>26</v>
      </c>
      <c r="B61" s="55" t="s">
        <v>136</v>
      </c>
      <c r="C61" s="56" t="s">
        <v>137</v>
      </c>
      <c r="D61" s="57">
        <v>3100.02</v>
      </c>
      <c r="E61" s="58" t="s">
        <v>138</v>
      </c>
      <c r="F61" s="57" t="s">
        <v>139</v>
      </c>
      <c r="G61" s="57">
        <v>256</v>
      </c>
      <c r="H61" s="57" t="s">
        <v>140</v>
      </c>
      <c r="I61" s="57" t="s">
        <v>141</v>
      </c>
      <c r="J61" s="57">
        <v>1022</v>
      </c>
      <c r="K61" s="58" t="s">
        <v>142</v>
      </c>
      <c r="L61" s="58"/>
      <c r="M61" s="58"/>
      <c r="N61" s="58"/>
      <c r="O61" s="58"/>
      <c r="P61" s="58"/>
      <c r="Q61" s="58"/>
      <c r="R61" s="58"/>
      <c r="S61" s="58"/>
      <c r="T61" s="58"/>
      <c r="U61" s="58" t="s">
        <v>143</v>
      </c>
    </row>
    <row r="62" spans="1:21" s="24" customFormat="1" ht="84" x14ac:dyDescent="0.2">
      <c r="A62" s="54">
        <v>27</v>
      </c>
      <c r="B62" s="55" t="s">
        <v>160</v>
      </c>
      <c r="C62" s="56" t="s">
        <v>145</v>
      </c>
      <c r="D62" s="57">
        <v>3218.43</v>
      </c>
      <c r="E62" s="58" t="s">
        <v>161</v>
      </c>
      <c r="F62" s="57" t="s">
        <v>162</v>
      </c>
      <c r="G62" s="57">
        <v>256</v>
      </c>
      <c r="H62" s="57" t="s">
        <v>163</v>
      </c>
      <c r="I62" s="57" t="s">
        <v>164</v>
      </c>
      <c r="J62" s="57">
        <v>1961</v>
      </c>
      <c r="K62" s="58" t="s">
        <v>165</v>
      </c>
      <c r="L62" s="58"/>
      <c r="M62" s="58"/>
      <c r="N62" s="58"/>
      <c r="O62" s="58"/>
      <c r="P62" s="58"/>
      <c r="Q62" s="58"/>
      <c r="R62" s="58"/>
      <c r="S62" s="58"/>
      <c r="T62" s="58"/>
      <c r="U62" s="58" t="s">
        <v>166</v>
      </c>
    </row>
    <row r="63" spans="1:21" s="24" customFormat="1" ht="108" x14ac:dyDescent="0.2">
      <c r="A63" s="54">
        <v>28</v>
      </c>
      <c r="B63" s="55" t="s">
        <v>167</v>
      </c>
      <c r="C63" s="56" t="s">
        <v>145</v>
      </c>
      <c r="D63" s="57">
        <v>53.52</v>
      </c>
      <c r="E63" s="58" t="s">
        <v>168</v>
      </c>
      <c r="F63" s="57">
        <v>21.54</v>
      </c>
      <c r="G63" s="57">
        <v>4</v>
      </c>
      <c r="H63" s="57" t="s">
        <v>169</v>
      </c>
      <c r="I63" s="57">
        <v>2</v>
      </c>
      <c r="J63" s="57">
        <v>23</v>
      </c>
      <c r="K63" s="58" t="s">
        <v>170</v>
      </c>
      <c r="L63" s="58"/>
      <c r="M63" s="58"/>
      <c r="N63" s="58"/>
      <c r="O63" s="58"/>
      <c r="P63" s="58"/>
      <c r="Q63" s="58"/>
      <c r="R63" s="58"/>
      <c r="S63" s="58"/>
      <c r="T63" s="58"/>
      <c r="U63" s="58">
        <v>6</v>
      </c>
    </row>
    <row r="64" spans="1:21" s="24" customFormat="1" ht="84" x14ac:dyDescent="0.2">
      <c r="A64" s="54">
        <v>29</v>
      </c>
      <c r="B64" s="55" t="s">
        <v>171</v>
      </c>
      <c r="C64" s="56" t="s">
        <v>172</v>
      </c>
      <c r="D64" s="57">
        <v>511</v>
      </c>
      <c r="E64" s="58" t="s">
        <v>173</v>
      </c>
      <c r="F64" s="57"/>
      <c r="G64" s="57">
        <v>6873</v>
      </c>
      <c r="H64" s="57" t="s">
        <v>174</v>
      </c>
      <c r="I64" s="57"/>
      <c r="J64" s="57">
        <v>32099</v>
      </c>
      <c r="K64" s="58" t="s">
        <v>175</v>
      </c>
      <c r="L64" s="58"/>
      <c r="M64" s="58"/>
      <c r="N64" s="58"/>
      <c r="O64" s="58"/>
      <c r="P64" s="58"/>
      <c r="Q64" s="58"/>
      <c r="R64" s="58"/>
      <c r="S64" s="58"/>
      <c r="T64" s="58"/>
      <c r="U64" s="58"/>
    </row>
    <row r="65" spans="1:21" s="24" customFormat="1" ht="84" x14ac:dyDescent="0.2">
      <c r="A65" s="54">
        <v>30</v>
      </c>
      <c r="B65" s="55" t="s">
        <v>176</v>
      </c>
      <c r="C65" s="56" t="s">
        <v>145</v>
      </c>
      <c r="D65" s="57">
        <v>12204.33</v>
      </c>
      <c r="E65" s="58" t="s">
        <v>177</v>
      </c>
      <c r="F65" s="57" t="s">
        <v>178</v>
      </c>
      <c r="G65" s="57">
        <v>970</v>
      </c>
      <c r="H65" s="57" t="s">
        <v>179</v>
      </c>
      <c r="I65" s="57" t="s">
        <v>180</v>
      </c>
      <c r="J65" s="57">
        <v>4681</v>
      </c>
      <c r="K65" s="58" t="s">
        <v>181</v>
      </c>
      <c r="L65" s="58"/>
      <c r="M65" s="58"/>
      <c r="N65" s="58"/>
      <c r="O65" s="58"/>
      <c r="P65" s="58"/>
      <c r="Q65" s="58"/>
      <c r="R65" s="58"/>
      <c r="S65" s="58"/>
      <c r="T65" s="58"/>
      <c r="U65" s="58" t="s">
        <v>182</v>
      </c>
    </row>
    <row r="66" spans="1:21" s="24" customFormat="1" ht="48" x14ac:dyDescent="0.2">
      <c r="A66" s="54">
        <v>31</v>
      </c>
      <c r="B66" s="55" t="s">
        <v>183</v>
      </c>
      <c r="C66" s="56">
        <v>95.8</v>
      </c>
      <c r="D66" s="57"/>
      <c r="E66" s="58"/>
      <c r="F66" s="57"/>
      <c r="G66" s="57"/>
      <c r="H66" s="57"/>
      <c r="I66" s="57"/>
      <c r="J66" s="57"/>
      <c r="K66" s="58"/>
      <c r="L66" s="58"/>
      <c r="M66" s="58"/>
      <c r="N66" s="58"/>
      <c r="O66" s="58"/>
      <c r="P66" s="58"/>
      <c r="Q66" s="58"/>
      <c r="R66" s="58"/>
      <c r="S66" s="58"/>
      <c r="T66" s="58"/>
      <c r="U66" s="58"/>
    </row>
    <row r="67" spans="1:21" s="24" customFormat="1" ht="72" x14ac:dyDescent="0.2">
      <c r="A67" s="54">
        <v>32</v>
      </c>
      <c r="B67" s="55" t="s">
        <v>184</v>
      </c>
      <c r="C67" s="56" t="s">
        <v>185</v>
      </c>
      <c r="D67" s="57">
        <v>31360.240000000002</v>
      </c>
      <c r="E67" s="58" t="s">
        <v>186</v>
      </c>
      <c r="F67" s="57" t="s">
        <v>187</v>
      </c>
      <c r="G67" s="57">
        <v>3004</v>
      </c>
      <c r="H67" s="57" t="s">
        <v>188</v>
      </c>
      <c r="I67" s="57" t="s">
        <v>189</v>
      </c>
      <c r="J67" s="57">
        <v>14753</v>
      </c>
      <c r="K67" s="58" t="s">
        <v>190</v>
      </c>
      <c r="L67" s="58"/>
      <c r="M67" s="58"/>
      <c r="N67" s="58"/>
      <c r="O67" s="58"/>
      <c r="P67" s="58"/>
      <c r="Q67" s="58"/>
      <c r="R67" s="58"/>
      <c r="S67" s="58"/>
      <c r="T67" s="58"/>
      <c r="U67" s="58" t="s">
        <v>191</v>
      </c>
    </row>
    <row r="68" spans="1:21" s="24" customFormat="1" ht="72" x14ac:dyDescent="0.2">
      <c r="A68" s="59">
        <v>33</v>
      </c>
      <c r="B68" s="60" t="s">
        <v>192</v>
      </c>
      <c r="C68" s="61" t="s">
        <v>193</v>
      </c>
      <c r="D68" s="62">
        <v>1804.7</v>
      </c>
      <c r="E68" s="63" t="s">
        <v>194</v>
      </c>
      <c r="F68" s="62" t="s">
        <v>195</v>
      </c>
      <c r="G68" s="62">
        <v>692</v>
      </c>
      <c r="H68" s="62" t="s">
        <v>196</v>
      </c>
      <c r="I68" s="62" t="s">
        <v>197</v>
      </c>
      <c r="J68" s="62">
        <v>3210</v>
      </c>
      <c r="K68" s="63" t="s">
        <v>198</v>
      </c>
      <c r="L68" s="63"/>
      <c r="M68" s="63"/>
      <c r="N68" s="63"/>
      <c r="O68" s="63"/>
      <c r="P68" s="63"/>
      <c r="Q68" s="63"/>
      <c r="R68" s="63"/>
      <c r="S68" s="63"/>
      <c r="T68" s="63"/>
      <c r="U68" s="63" t="s">
        <v>199</v>
      </c>
    </row>
    <row r="69" spans="1:21" s="24" customFormat="1" ht="21" customHeight="1" x14ac:dyDescent="0.2">
      <c r="A69" s="52" t="s">
        <v>200</v>
      </c>
      <c r="B69" s="53"/>
      <c r="C69" s="53"/>
      <c r="D69" s="53"/>
      <c r="E69" s="53"/>
      <c r="F69" s="53"/>
      <c r="G69" s="53"/>
      <c r="H69" s="53"/>
      <c r="I69" s="53"/>
      <c r="J69" s="53"/>
      <c r="K69" s="53"/>
      <c r="L69" s="53"/>
      <c r="M69" s="53"/>
      <c r="N69" s="53"/>
      <c r="O69" s="53"/>
      <c r="P69" s="53"/>
      <c r="Q69" s="53"/>
      <c r="R69" s="53"/>
      <c r="S69" s="53"/>
      <c r="T69" s="53"/>
      <c r="U69" s="53"/>
    </row>
    <row r="70" spans="1:21" s="24" customFormat="1" ht="17.850000000000001" customHeight="1" x14ac:dyDescent="0.2">
      <c r="A70" s="64" t="s">
        <v>201</v>
      </c>
      <c r="B70" s="65"/>
      <c r="C70" s="65"/>
      <c r="D70" s="65"/>
      <c r="E70" s="65"/>
      <c r="F70" s="65"/>
      <c r="G70" s="65"/>
      <c r="H70" s="65"/>
      <c r="I70" s="65"/>
      <c r="J70" s="65"/>
      <c r="K70" s="65"/>
      <c r="L70" s="65"/>
      <c r="M70" s="65"/>
      <c r="N70" s="65"/>
      <c r="O70" s="65"/>
      <c r="P70" s="65"/>
      <c r="Q70" s="65"/>
      <c r="R70" s="65"/>
      <c r="S70" s="65"/>
      <c r="T70" s="65"/>
      <c r="U70" s="65"/>
    </row>
    <row r="71" spans="1:21" s="24" customFormat="1" ht="48" x14ac:dyDescent="0.2">
      <c r="A71" s="54">
        <v>34</v>
      </c>
      <c r="B71" s="55" t="s">
        <v>202</v>
      </c>
      <c r="C71" s="56" t="s">
        <v>203</v>
      </c>
      <c r="D71" s="57">
        <v>2560.37</v>
      </c>
      <c r="E71" s="58" t="s">
        <v>204</v>
      </c>
      <c r="F71" s="57">
        <v>47.25</v>
      </c>
      <c r="G71" s="57">
        <v>663</v>
      </c>
      <c r="H71" s="57" t="s">
        <v>205</v>
      </c>
      <c r="I71" s="57">
        <v>12</v>
      </c>
      <c r="J71" s="57">
        <v>6220</v>
      </c>
      <c r="K71" s="58" t="s">
        <v>206</v>
      </c>
      <c r="L71" s="58"/>
      <c r="M71" s="58"/>
      <c r="N71" s="58"/>
      <c r="O71" s="58"/>
      <c r="P71" s="58"/>
      <c r="Q71" s="58"/>
      <c r="R71" s="58"/>
      <c r="S71" s="58"/>
      <c r="T71" s="58"/>
      <c r="U71" s="58">
        <v>64</v>
      </c>
    </row>
    <row r="72" spans="1:21" s="24" customFormat="1" ht="36" x14ac:dyDescent="0.2">
      <c r="A72" s="54">
        <v>35</v>
      </c>
      <c r="B72" s="55" t="s">
        <v>207</v>
      </c>
      <c r="C72" s="56">
        <v>25.9</v>
      </c>
      <c r="D72" s="57">
        <v>252.8</v>
      </c>
      <c r="E72" s="58" t="s">
        <v>208</v>
      </c>
      <c r="F72" s="57"/>
      <c r="G72" s="57">
        <v>6548</v>
      </c>
      <c r="H72" s="57" t="s">
        <v>209</v>
      </c>
      <c r="I72" s="57"/>
      <c r="J72" s="57">
        <v>42886</v>
      </c>
      <c r="K72" s="58" t="s">
        <v>210</v>
      </c>
      <c r="L72" s="58"/>
      <c r="M72" s="58"/>
      <c r="N72" s="58"/>
      <c r="O72" s="58"/>
      <c r="P72" s="58"/>
      <c r="Q72" s="58"/>
      <c r="R72" s="58"/>
      <c r="S72" s="58"/>
      <c r="T72" s="58"/>
      <c r="U72" s="58"/>
    </row>
    <row r="73" spans="1:21" s="24" customFormat="1" ht="84" x14ac:dyDescent="0.2">
      <c r="A73" s="54">
        <v>36</v>
      </c>
      <c r="B73" s="55" t="s">
        <v>211</v>
      </c>
      <c r="C73" s="56">
        <v>3</v>
      </c>
      <c r="D73" s="57">
        <v>99.92</v>
      </c>
      <c r="E73" s="58" t="s">
        <v>212</v>
      </c>
      <c r="F73" s="57">
        <v>22.99</v>
      </c>
      <c r="G73" s="57">
        <v>300</v>
      </c>
      <c r="H73" s="57" t="s">
        <v>213</v>
      </c>
      <c r="I73" s="57">
        <v>69</v>
      </c>
      <c r="J73" s="57">
        <v>1741</v>
      </c>
      <c r="K73" s="58" t="s">
        <v>214</v>
      </c>
      <c r="L73" s="58"/>
      <c r="M73" s="58"/>
      <c r="N73" s="58"/>
      <c r="O73" s="58"/>
      <c r="P73" s="58"/>
      <c r="Q73" s="58"/>
      <c r="R73" s="58"/>
      <c r="S73" s="58"/>
      <c r="T73" s="58"/>
      <c r="U73" s="58">
        <v>247</v>
      </c>
    </row>
    <row r="74" spans="1:21" s="24" customFormat="1" ht="84" x14ac:dyDescent="0.2">
      <c r="A74" s="54">
        <v>37</v>
      </c>
      <c r="B74" s="55" t="s">
        <v>215</v>
      </c>
      <c r="C74" s="56">
        <v>6</v>
      </c>
      <c r="D74" s="57">
        <v>62.82</v>
      </c>
      <c r="E74" s="58" t="s">
        <v>216</v>
      </c>
      <c r="F74" s="57">
        <v>28.74</v>
      </c>
      <c r="G74" s="57">
        <v>377</v>
      </c>
      <c r="H74" s="57" t="s">
        <v>217</v>
      </c>
      <c r="I74" s="57">
        <v>172</v>
      </c>
      <c r="J74" s="57">
        <v>3109</v>
      </c>
      <c r="K74" s="58" t="s">
        <v>218</v>
      </c>
      <c r="L74" s="58"/>
      <c r="M74" s="58"/>
      <c r="N74" s="58"/>
      <c r="O74" s="58"/>
      <c r="P74" s="58"/>
      <c r="Q74" s="58"/>
      <c r="R74" s="58"/>
      <c r="S74" s="58"/>
      <c r="T74" s="58"/>
      <c r="U74" s="58">
        <v>546</v>
      </c>
    </row>
    <row r="75" spans="1:21" s="24" customFormat="1" ht="36" x14ac:dyDescent="0.2">
      <c r="A75" s="54">
        <v>38</v>
      </c>
      <c r="B75" s="55" t="s">
        <v>219</v>
      </c>
      <c r="C75" s="56">
        <v>6</v>
      </c>
      <c r="D75" s="57">
        <v>88.4</v>
      </c>
      <c r="E75" s="58" t="s">
        <v>220</v>
      </c>
      <c r="F75" s="57"/>
      <c r="G75" s="57">
        <v>530</v>
      </c>
      <c r="H75" s="57" t="s">
        <v>221</v>
      </c>
      <c r="I75" s="57"/>
      <c r="J75" s="57">
        <v>3474</v>
      </c>
      <c r="K75" s="58" t="s">
        <v>222</v>
      </c>
      <c r="L75" s="58"/>
      <c r="M75" s="58"/>
      <c r="N75" s="58"/>
      <c r="O75" s="58"/>
      <c r="P75" s="58"/>
      <c r="Q75" s="58"/>
      <c r="R75" s="58"/>
      <c r="S75" s="58"/>
      <c r="T75" s="58"/>
      <c r="U75" s="58"/>
    </row>
    <row r="76" spans="1:21" s="24" customFormat="1" ht="17.850000000000001" customHeight="1" x14ac:dyDescent="0.2">
      <c r="A76" s="64" t="s">
        <v>223</v>
      </c>
      <c r="B76" s="65"/>
      <c r="C76" s="65"/>
      <c r="D76" s="65"/>
      <c r="E76" s="65"/>
      <c r="F76" s="65"/>
      <c r="G76" s="65"/>
      <c r="H76" s="65"/>
      <c r="I76" s="65"/>
      <c r="J76" s="65"/>
      <c r="K76" s="65"/>
      <c r="L76" s="65"/>
      <c r="M76" s="65"/>
      <c r="N76" s="65"/>
      <c r="O76" s="65"/>
      <c r="P76" s="65"/>
      <c r="Q76" s="65"/>
      <c r="R76" s="65"/>
      <c r="S76" s="65"/>
      <c r="T76" s="65"/>
      <c r="U76" s="65"/>
    </row>
    <row r="77" spans="1:21" s="24" customFormat="1" ht="60" x14ac:dyDescent="0.2">
      <c r="A77" s="54">
        <v>39</v>
      </c>
      <c r="B77" s="55" t="s">
        <v>224</v>
      </c>
      <c r="C77" s="56">
        <v>3</v>
      </c>
      <c r="D77" s="57">
        <v>222.98</v>
      </c>
      <c r="E77" s="58" t="s">
        <v>225</v>
      </c>
      <c r="F77" s="57" t="s">
        <v>226</v>
      </c>
      <c r="G77" s="57">
        <v>669</v>
      </c>
      <c r="H77" s="57" t="s">
        <v>227</v>
      </c>
      <c r="I77" s="57" t="s">
        <v>228</v>
      </c>
      <c r="J77" s="57">
        <v>4917</v>
      </c>
      <c r="K77" s="58" t="s">
        <v>229</v>
      </c>
      <c r="L77" s="58"/>
      <c r="M77" s="58"/>
      <c r="N77" s="58"/>
      <c r="O77" s="58"/>
      <c r="P77" s="58"/>
      <c r="Q77" s="58"/>
      <c r="R77" s="58"/>
      <c r="S77" s="58"/>
      <c r="T77" s="58"/>
      <c r="U77" s="58" t="s">
        <v>230</v>
      </c>
    </row>
    <row r="78" spans="1:21" s="24" customFormat="1" ht="36" x14ac:dyDescent="0.2">
      <c r="A78" s="54">
        <v>40</v>
      </c>
      <c r="B78" s="55" t="s">
        <v>231</v>
      </c>
      <c r="C78" s="56">
        <v>3</v>
      </c>
      <c r="D78" s="57">
        <v>387.94</v>
      </c>
      <c r="E78" s="58" t="s">
        <v>232</v>
      </c>
      <c r="F78" s="57"/>
      <c r="G78" s="57">
        <v>1164</v>
      </c>
      <c r="H78" s="57" t="s">
        <v>233</v>
      </c>
      <c r="I78" s="57"/>
      <c r="J78" s="57">
        <v>7623</v>
      </c>
      <c r="K78" s="58" t="s">
        <v>234</v>
      </c>
      <c r="L78" s="58"/>
      <c r="M78" s="58"/>
      <c r="N78" s="58"/>
      <c r="O78" s="58"/>
      <c r="P78" s="58"/>
      <c r="Q78" s="58"/>
      <c r="R78" s="58"/>
      <c r="S78" s="58"/>
      <c r="T78" s="58"/>
      <c r="U78" s="58"/>
    </row>
    <row r="79" spans="1:21" s="24" customFormat="1" ht="48" x14ac:dyDescent="0.2">
      <c r="A79" s="54">
        <v>41</v>
      </c>
      <c r="B79" s="55" t="s">
        <v>235</v>
      </c>
      <c r="C79" s="56" t="s">
        <v>236</v>
      </c>
      <c r="D79" s="57">
        <v>10.6</v>
      </c>
      <c r="E79" s="58" t="s">
        <v>237</v>
      </c>
      <c r="F79" s="57"/>
      <c r="G79" s="57">
        <v>47</v>
      </c>
      <c r="H79" s="57" t="s">
        <v>238</v>
      </c>
      <c r="I79" s="57"/>
      <c r="J79" s="57">
        <v>305</v>
      </c>
      <c r="K79" s="58" t="s">
        <v>239</v>
      </c>
      <c r="L79" s="58"/>
      <c r="M79" s="58"/>
      <c r="N79" s="58"/>
      <c r="O79" s="58"/>
      <c r="P79" s="58"/>
      <c r="Q79" s="58"/>
      <c r="R79" s="58"/>
      <c r="S79" s="58"/>
      <c r="T79" s="58"/>
      <c r="U79" s="58"/>
    </row>
    <row r="80" spans="1:21" s="24" customFormat="1" ht="60" x14ac:dyDescent="0.2">
      <c r="A80" s="54">
        <v>42</v>
      </c>
      <c r="B80" s="55" t="s">
        <v>240</v>
      </c>
      <c r="C80" s="56" t="s">
        <v>241</v>
      </c>
      <c r="D80" s="57">
        <v>17726.43</v>
      </c>
      <c r="E80" s="58" t="s">
        <v>242</v>
      </c>
      <c r="F80" s="57" t="s">
        <v>243</v>
      </c>
      <c r="G80" s="57">
        <v>11</v>
      </c>
      <c r="H80" s="57" t="s">
        <v>141</v>
      </c>
      <c r="I80" s="57" t="s">
        <v>244</v>
      </c>
      <c r="J80" s="57">
        <v>97</v>
      </c>
      <c r="K80" s="58" t="s">
        <v>245</v>
      </c>
      <c r="L80" s="58"/>
      <c r="M80" s="58"/>
      <c r="N80" s="58"/>
      <c r="O80" s="58"/>
      <c r="P80" s="58"/>
      <c r="Q80" s="58"/>
      <c r="R80" s="58"/>
      <c r="S80" s="58"/>
      <c r="T80" s="58"/>
      <c r="U80" s="58" t="s">
        <v>246</v>
      </c>
    </row>
    <row r="81" spans="1:21" s="24" customFormat="1" ht="60" x14ac:dyDescent="0.2">
      <c r="A81" s="54">
        <v>43</v>
      </c>
      <c r="B81" s="55" t="s">
        <v>247</v>
      </c>
      <c r="C81" s="56" t="s">
        <v>248</v>
      </c>
      <c r="D81" s="57">
        <v>2.41</v>
      </c>
      <c r="E81" s="58" t="s">
        <v>249</v>
      </c>
      <c r="F81" s="57"/>
      <c r="G81" s="57">
        <v>14</v>
      </c>
      <c r="H81" s="57" t="s">
        <v>250</v>
      </c>
      <c r="I81" s="57"/>
      <c r="J81" s="57">
        <v>131</v>
      </c>
      <c r="K81" s="58" t="s">
        <v>251</v>
      </c>
      <c r="L81" s="58"/>
      <c r="M81" s="58"/>
      <c r="N81" s="58"/>
      <c r="O81" s="58"/>
      <c r="P81" s="58"/>
      <c r="Q81" s="58"/>
      <c r="R81" s="58"/>
      <c r="S81" s="58"/>
      <c r="T81" s="58"/>
      <c r="U81" s="58"/>
    </row>
    <row r="82" spans="1:21" s="24" customFormat="1" ht="17.850000000000001" customHeight="1" x14ac:dyDescent="0.2">
      <c r="A82" s="64" t="s">
        <v>252</v>
      </c>
      <c r="B82" s="65"/>
      <c r="C82" s="65"/>
      <c r="D82" s="65"/>
      <c r="E82" s="65"/>
      <c r="F82" s="65"/>
      <c r="G82" s="65"/>
      <c r="H82" s="65"/>
      <c r="I82" s="65"/>
      <c r="J82" s="65"/>
      <c r="K82" s="65"/>
      <c r="L82" s="65"/>
      <c r="M82" s="65"/>
      <c r="N82" s="65"/>
      <c r="O82" s="65"/>
      <c r="P82" s="65"/>
      <c r="Q82" s="65"/>
      <c r="R82" s="65"/>
      <c r="S82" s="65"/>
      <c r="T82" s="65"/>
      <c r="U82" s="65"/>
    </row>
    <row r="83" spans="1:21" s="24" customFormat="1" ht="84" x14ac:dyDescent="0.2">
      <c r="A83" s="54">
        <v>44</v>
      </c>
      <c r="B83" s="55" t="s">
        <v>253</v>
      </c>
      <c r="C83" s="56" t="s">
        <v>254</v>
      </c>
      <c r="D83" s="57">
        <v>21648.38</v>
      </c>
      <c r="E83" s="58" t="s">
        <v>255</v>
      </c>
      <c r="F83" s="57" t="s">
        <v>256</v>
      </c>
      <c r="G83" s="57">
        <v>110</v>
      </c>
      <c r="H83" s="57" t="s">
        <v>257</v>
      </c>
      <c r="I83" s="57" t="s">
        <v>258</v>
      </c>
      <c r="J83" s="57">
        <v>965</v>
      </c>
      <c r="K83" s="58" t="s">
        <v>259</v>
      </c>
      <c r="L83" s="58"/>
      <c r="M83" s="58"/>
      <c r="N83" s="58"/>
      <c r="O83" s="58"/>
      <c r="P83" s="58"/>
      <c r="Q83" s="58"/>
      <c r="R83" s="58"/>
      <c r="S83" s="58"/>
      <c r="T83" s="58"/>
      <c r="U83" s="58" t="s">
        <v>260</v>
      </c>
    </row>
    <row r="84" spans="1:21" s="24" customFormat="1" ht="84" x14ac:dyDescent="0.2">
      <c r="A84" s="54">
        <v>45</v>
      </c>
      <c r="B84" s="55" t="s">
        <v>261</v>
      </c>
      <c r="C84" s="56">
        <v>5.0999999999999996</v>
      </c>
      <c r="D84" s="57">
        <v>138</v>
      </c>
      <c r="E84" s="58" t="s">
        <v>262</v>
      </c>
      <c r="F84" s="57"/>
      <c r="G84" s="57">
        <v>704</v>
      </c>
      <c r="H84" s="57" t="s">
        <v>263</v>
      </c>
      <c r="I84" s="57"/>
      <c r="J84" s="57">
        <v>4485</v>
      </c>
      <c r="K84" s="58" t="s">
        <v>264</v>
      </c>
      <c r="L84" s="58"/>
      <c r="M84" s="58"/>
      <c r="N84" s="58"/>
      <c r="O84" s="58"/>
      <c r="P84" s="58"/>
      <c r="Q84" s="58"/>
      <c r="R84" s="58"/>
      <c r="S84" s="58"/>
      <c r="T84" s="58"/>
      <c r="U84" s="58"/>
    </row>
    <row r="85" spans="1:21" s="24" customFormat="1" ht="48" x14ac:dyDescent="0.2">
      <c r="A85" s="54">
        <v>46</v>
      </c>
      <c r="B85" s="55" t="s">
        <v>202</v>
      </c>
      <c r="C85" s="56" t="s">
        <v>265</v>
      </c>
      <c r="D85" s="57">
        <v>2560.37</v>
      </c>
      <c r="E85" s="58" t="s">
        <v>204</v>
      </c>
      <c r="F85" s="57">
        <v>47.25</v>
      </c>
      <c r="G85" s="57">
        <v>131</v>
      </c>
      <c r="H85" s="57" t="s">
        <v>266</v>
      </c>
      <c r="I85" s="57">
        <v>2</v>
      </c>
      <c r="J85" s="57">
        <v>1225</v>
      </c>
      <c r="K85" s="58" t="s">
        <v>267</v>
      </c>
      <c r="L85" s="58"/>
      <c r="M85" s="58"/>
      <c r="N85" s="58"/>
      <c r="O85" s="58"/>
      <c r="P85" s="58"/>
      <c r="Q85" s="58"/>
      <c r="R85" s="58"/>
      <c r="S85" s="58"/>
      <c r="T85" s="58"/>
      <c r="U85" s="58">
        <v>13</v>
      </c>
    </row>
    <row r="86" spans="1:21" s="24" customFormat="1" ht="96" x14ac:dyDescent="0.2">
      <c r="A86" s="54">
        <v>47</v>
      </c>
      <c r="B86" s="55" t="s">
        <v>268</v>
      </c>
      <c r="C86" s="56">
        <v>1</v>
      </c>
      <c r="D86" s="57">
        <v>136.77000000000001</v>
      </c>
      <c r="E86" s="58" t="s">
        <v>269</v>
      </c>
      <c r="F86" s="57">
        <v>31.47</v>
      </c>
      <c r="G86" s="57">
        <v>137</v>
      </c>
      <c r="H86" s="57" t="s">
        <v>270</v>
      </c>
      <c r="I86" s="57">
        <v>31</v>
      </c>
      <c r="J86" s="57">
        <v>794</v>
      </c>
      <c r="K86" s="58" t="s">
        <v>271</v>
      </c>
      <c r="L86" s="58"/>
      <c r="M86" s="58"/>
      <c r="N86" s="58"/>
      <c r="O86" s="58"/>
      <c r="P86" s="58"/>
      <c r="Q86" s="58"/>
      <c r="R86" s="58"/>
      <c r="S86" s="58"/>
      <c r="T86" s="58"/>
      <c r="U86" s="58">
        <v>113</v>
      </c>
    </row>
    <row r="87" spans="1:21" s="24" customFormat="1" ht="72" x14ac:dyDescent="0.2">
      <c r="A87" s="54">
        <v>48</v>
      </c>
      <c r="B87" s="55" t="s">
        <v>272</v>
      </c>
      <c r="C87" s="56" t="s">
        <v>273</v>
      </c>
      <c r="D87" s="57">
        <v>292.24</v>
      </c>
      <c r="E87" s="58" t="s">
        <v>274</v>
      </c>
      <c r="F87" s="57" t="s">
        <v>275</v>
      </c>
      <c r="G87" s="57">
        <v>1028</v>
      </c>
      <c r="H87" s="57" t="s">
        <v>276</v>
      </c>
      <c r="I87" s="57" t="s">
        <v>277</v>
      </c>
      <c r="J87" s="57">
        <v>5097</v>
      </c>
      <c r="K87" s="58" t="s">
        <v>278</v>
      </c>
      <c r="L87" s="58"/>
      <c r="M87" s="58"/>
      <c r="N87" s="58"/>
      <c r="O87" s="58"/>
      <c r="P87" s="58"/>
      <c r="Q87" s="58"/>
      <c r="R87" s="58"/>
      <c r="S87" s="58"/>
      <c r="T87" s="58"/>
      <c r="U87" s="58" t="s">
        <v>279</v>
      </c>
    </row>
    <row r="88" spans="1:21" s="24" customFormat="1" ht="17.850000000000001" customHeight="1" x14ac:dyDescent="0.2">
      <c r="A88" s="64" t="s">
        <v>280</v>
      </c>
      <c r="B88" s="65"/>
      <c r="C88" s="65"/>
      <c r="D88" s="65"/>
      <c r="E88" s="65"/>
      <c r="F88" s="65"/>
      <c r="G88" s="65"/>
      <c r="H88" s="65"/>
      <c r="I88" s="65"/>
      <c r="J88" s="65"/>
      <c r="K88" s="65"/>
      <c r="L88" s="65"/>
      <c r="M88" s="65"/>
      <c r="N88" s="65"/>
      <c r="O88" s="65"/>
      <c r="P88" s="65"/>
      <c r="Q88" s="65"/>
      <c r="R88" s="65"/>
      <c r="S88" s="65"/>
      <c r="T88" s="65"/>
      <c r="U88" s="65"/>
    </row>
    <row r="89" spans="1:21" s="24" customFormat="1" ht="60" x14ac:dyDescent="0.2">
      <c r="A89" s="54">
        <v>49</v>
      </c>
      <c r="B89" s="55" t="s">
        <v>224</v>
      </c>
      <c r="C89" s="56">
        <v>1</v>
      </c>
      <c r="D89" s="57">
        <v>222.98</v>
      </c>
      <c r="E89" s="58" t="s">
        <v>225</v>
      </c>
      <c r="F89" s="57" t="s">
        <v>226</v>
      </c>
      <c r="G89" s="57">
        <v>223</v>
      </c>
      <c r="H89" s="57" t="s">
        <v>281</v>
      </c>
      <c r="I89" s="57" t="s">
        <v>282</v>
      </c>
      <c r="J89" s="57">
        <v>1639</v>
      </c>
      <c r="K89" s="58" t="s">
        <v>283</v>
      </c>
      <c r="L89" s="58"/>
      <c r="M89" s="58"/>
      <c r="N89" s="58"/>
      <c r="O89" s="58"/>
      <c r="P89" s="58"/>
      <c r="Q89" s="58"/>
      <c r="R89" s="58"/>
      <c r="S89" s="58"/>
      <c r="T89" s="58"/>
      <c r="U89" s="58" t="s">
        <v>284</v>
      </c>
    </row>
    <row r="90" spans="1:21" s="24" customFormat="1" ht="36" x14ac:dyDescent="0.2">
      <c r="A90" s="54">
        <v>50</v>
      </c>
      <c r="B90" s="55" t="s">
        <v>231</v>
      </c>
      <c r="C90" s="56">
        <v>1</v>
      </c>
      <c r="D90" s="57">
        <v>387.94</v>
      </c>
      <c r="E90" s="58" t="s">
        <v>232</v>
      </c>
      <c r="F90" s="57"/>
      <c r="G90" s="57">
        <v>388</v>
      </c>
      <c r="H90" s="57" t="s">
        <v>285</v>
      </c>
      <c r="I90" s="57"/>
      <c r="J90" s="57">
        <v>2541</v>
      </c>
      <c r="K90" s="58" t="s">
        <v>286</v>
      </c>
      <c r="L90" s="58"/>
      <c r="M90" s="58"/>
      <c r="N90" s="58"/>
      <c r="O90" s="58"/>
      <c r="P90" s="58"/>
      <c r="Q90" s="58"/>
      <c r="R90" s="58"/>
      <c r="S90" s="58"/>
      <c r="T90" s="58"/>
      <c r="U90" s="58"/>
    </row>
    <row r="91" spans="1:21" s="24" customFormat="1" ht="84" x14ac:dyDescent="0.2">
      <c r="A91" s="54">
        <v>51</v>
      </c>
      <c r="B91" s="55" t="s">
        <v>287</v>
      </c>
      <c r="C91" s="56">
        <v>2.5</v>
      </c>
      <c r="D91" s="57">
        <v>22.8</v>
      </c>
      <c r="E91" s="58" t="s">
        <v>288</v>
      </c>
      <c r="F91" s="57"/>
      <c r="G91" s="57">
        <v>57</v>
      </c>
      <c r="H91" s="57" t="s">
        <v>289</v>
      </c>
      <c r="I91" s="57"/>
      <c r="J91" s="57">
        <v>268</v>
      </c>
      <c r="K91" s="58" t="s">
        <v>290</v>
      </c>
      <c r="L91" s="58"/>
      <c r="M91" s="58"/>
      <c r="N91" s="58"/>
      <c r="O91" s="58"/>
      <c r="P91" s="58"/>
      <c r="Q91" s="58"/>
      <c r="R91" s="58"/>
      <c r="S91" s="58"/>
      <c r="T91" s="58"/>
      <c r="U91" s="58"/>
    </row>
    <row r="92" spans="1:21" s="24" customFormat="1" ht="72" x14ac:dyDescent="0.2">
      <c r="A92" s="54">
        <v>52</v>
      </c>
      <c r="B92" s="55" t="s">
        <v>272</v>
      </c>
      <c r="C92" s="56" t="s">
        <v>291</v>
      </c>
      <c r="D92" s="57">
        <v>292.24</v>
      </c>
      <c r="E92" s="58" t="s">
        <v>274</v>
      </c>
      <c r="F92" s="57" t="s">
        <v>275</v>
      </c>
      <c r="G92" s="57">
        <v>73</v>
      </c>
      <c r="H92" s="57" t="s">
        <v>292</v>
      </c>
      <c r="I92" s="57" t="s">
        <v>293</v>
      </c>
      <c r="J92" s="57">
        <v>362</v>
      </c>
      <c r="K92" s="58" t="s">
        <v>294</v>
      </c>
      <c r="L92" s="58"/>
      <c r="M92" s="58"/>
      <c r="N92" s="58"/>
      <c r="O92" s="58"/>
      <c r="P92" s="58"/>
      <c r="Q92" s="58"/>
      <c r="R92" s="58"/>
      <c r="S92" s="58"/>
      <c r="T92" s="58"/>
      <c r="U92" s="58" t="s">
        <v>295</v>
      </c>
    </row>
    <row r="93" spans="1:21" s="24" customFormat="1" ht="60" x14ac:dyDescent="0.2">
      <c r="A93" s="54">
        <v>53</v>
      </c>
      <c r="B93" s="55" t="s">
        <v>240</v>
      </c>
      <c r="C93" s="56" t="s">
        <v>296</v>
      </c>
      <c r="D93" s="57">
        <v>17726.43</v>
      </c>
      <c r="E93" s="58" t="s">
        <v>242</v>
      </c>
      <c r="F93" s="57" t="s">
        <v>243</v>
      </c>
      <c r="G93" s="57">
        <v>4</v>
      </c>
      <c r="H93" s="57" t="s">
        <v>169</v>
      </c>
      <c r="I93" s="57">
        <v>2</v>
      </c>
      <c r="J93" s="57">
        <v>32</v>
      </c>
      <c r="K93" s="58" t="s">
        <v>297</v>
      </c>
      <c r="L93" s="58"/>
      <c r="M93" s="58"/>
      <c r="N93" s="58"/>
      <c r="O93" s="58"/>
      <c r="P93" s="58"/>
      <c r="Q93" s="58"/>
      <c r="R93" s="58"/>
      <c r="S93" s="58"/>
      <c r="T93" s="58"/>
      <c r="U93" s="58" t="s">
        <v>298</v>
      </c>
    </row>
    <row r="94" spans="1:21" s="24" customFormat="1" ht="60" x14ac:dyDescent="0.2">
      <c r="A94" s="54">
        <v>54</v>
      </c>
      <c r="B94" s="55" t="s">
        <v>247</v>
      </c>
      <c r="C94" s="56">
        <v>2</v>
      </c>
      <c r="D94" s="57">
        <v>2.41</v>
      </c>
      <c r="E94" s="58" t="s">
        <v>249</v>
      </c>
      <c r="F94" s="57"/>
      <c r="G94" s="57">
        <v>5</v>
      </c>
      <c r="H94" s="57" t="s">
        <v>299</v>
      </c>
      <c r="I94" s="57"/>
      <c r="J94" s="57">
        <v>44</v>
      </c>
      <c r="K94" s="58" t="s">
        <v>300</v>
      </c>
      <c r="L94" s="58"/>
      <c r="M94" s="58"/>
      <c r="N94" s="58"/>
      <c r="O94" s="58"/>
      <c r="P94" s="58"/>
      <c r="Q94" s="58"/>
      <c r="R94" s="58"/>
      <c r="S94" s="58"/>
      <c r="T94" s="58"/>
      <c r="U94" s="58"/>
    </row>
    <row r="95" spans="1:21" s="24" customFormat="1" ht="84" x14ac:dyDescent="0.2">
      <c r="A95" s="54">
        <v>55</v>
      </c>
      <c r="B95" s="55" t="s">
        <v>215</v>
      </c>
      <c r="C95" s="56">
        <v>2</v>
      </c>
      <c r="D95" s="57">
        <v>62.82</v>
      </c>
      <c r="E95" s="58" t="s">
        <v>216</v>
      </c>
      <c r="F95" s="57">
        <v>28.74</v>
      </c>
      <c r="G95" s="57">
        <v>126</v>
      </c>
      <c r="H95" s="57" t="s">
        <v>301</v>
      </c>
      <c r="I95" s="57">
        <v>57</v>
      </c>
      <c r="J95" s="57">
        <v>1036</v>
      </c>
      <c r="K95" s="58" t="s">
        <v>302</v>
      </c>
      <c r="L95" s="58"/>
      <c r="M95" s="58"/>
      <c r="N95" s="58"/>
      <c r="O95" s="58"/>
      <c r="P95" s="58"/>
      <c r="Q95" s="58"/>
      <c r="R95" s="58"/>
      <c r="S95" s="58"/>
      <c r="T95" s="58"/>
      <c r="U95" s="58">
        <v>182</v>
      </c>
    </row>
    <row r="96" spans="1:21" s="24" customFormat="1" ht="36" x14ac:dyDescent="0.2">
      <c r="A96" s="54">
        <v>56</v>
      </c>
      <c r="B96" s="55" t="s">
        <v>219</v>
      </c>
      <c r="C96" s="56">
        <v>2</v>
      </c>
      <c r="D96" s="57">
        <v>88.4</v>
      </c>
      <c r="E96" s="58" t="s">
        <v>220</v>
      </c>
      <c r="F96" s="57"/>
      <c r="G96" s="57">
        <v>177</v>
      </c>
      <c r="H96" s="57" t="s">
        <v>303</v>
      </c>
      <c r="I96" s="57"/>
      <c r="J96" s="57">
        <v>1158</v>
      </c>
      <c r="K96" s="58" t="s">
        <v>304</v>
      </c>
      <c r="L96" s="58"/>
      <c r="M96" s="58"/>
      <c r="N96" s="58"/>
      <c r="O96" s="58"/>
      <c r="P96" s="58"/>
      <c r="Q96" s="58"/>
      <c r="R96" s="58"/>
      <c r="S96" s="58"/>
      <c r="T96" s="58"/>
      <c r="U96" s="58"/>
    </row>
    <row r="97" spans="1:21" s="24" customFormat="1" ht="17.850000000000001" customHeight="1" x14ac:dyDescent="0.2">
      <c r="A97" s="64" t="s">
        <v>305</v>
      </c>
      <c r="B97" s="65"/>
      <c r="C97" s="65"/>
      <c r="D97" s="65"/>
      <c r="E97" s="65"/>
      <c r="F97" s="65"/>
      <c r="G97" s="65"/>
      <c r="H97" s="65"/>
      <c r="I97" s="65"/>
      <c r="J97" s="65"/>
      <c r="K97" s="65"/>
      <c r="L97" s="65"/>
      <c r="M97" s="65"/>
      <c r="N97" s="65"/>
      <c r="O97" s="65"/>
      <c r="P97" s="65"/>
      <c r="Q97" s="65"/>
      <c r="R97" s="65"/>
      <c r="S97" s="65"/>
      <c r="T97" s="65"/>
      <c r="U97" s="65"/>
    </row>
    <row r="98" spans="1:21" s="24" customFormat="1" ht="168" x14ac:dyDescent="0.2">
      <c r="A98" s="54">
        <v>57</v>
      </c>
      <c r="B98" s="55" t="s">
        <v>306</v>
      </c>
      <c r="C98" s="56" t="s">
        <v>307</v>
      </c>
      <c r="D98" s="57">
        <v>207.64</v>
      </c>
      <c r="E98" s="58" t="s">
        <v>308</v>
      </c>
      <c r="F98" s="57">
        <v>95.63</v>
      </c>
      <c r="G98" s="57">
        <v>376</v>
      </c>
      <c r="H98" s="57" t="s">
        <v>309</v>
      </c>
      <c r="I98" s="57">
        <v>173</v>
      </c>
      <c r="J98" s="57">
        <v>2759</v>
      </c>
      <c r="K98" s="58" t="s">
        <v>310</v>
      </c>
      <c r="L98" s="58"/>
      <c r="M98" s="58"/>
      <c r="N98" s="58"/>
      <c r="O98" s="58"/>
      <c r="P98" s="58"/>
      <c r="Q98" s="58"/>
      <c r="R98" s="58"/>
      <c r="S98" s="58"/>
      <c r="T98" s="58"/>
      <c r="U98" s="58">
        <v>291</v>
      </c>
    </row>
    <row r="99" spans="1:21" s="24" customFormat="1" ht="36" x14ac:dyDescent="0.2">
      <c r="A99" s="54">
        <v>58</v>
      </c>
      <c r="B99" s="55" t="s">
        <v>311</v>
      </c>
      <c r="C99" s="56">
        <v>181</v>
      </c>
      <c r="D99" s="57">
        <v>119.11</v>
      </c>
      <c r="E99" s="58" t="s">
        <v>312</v>
      </c>
      <c r="F99" s="57"/>
      <c r="G99" s="57">
        <v>21559</v>
      </c>
      <c r="H99" s="57" t="s">
        <v>313</v>
      </c>
      <c r="I99" s="57"/>
      <c r="J99" s="57">
        <v>141211</v>
      </c>
      <c r="K99" s="58" t="s">
        <v>314</v>
      </c>
      <c r="L99" s="58"/>
      <c r="M99" s="58"/>
      <c r="N99" s="58"/>
      <c r="O99" s="58"/>
      <c r="P99" s="58"/>
      <c r="Q99" s="58"/>
      <c r="R99" s="58"/>
      <c r="S99" s="58"/>
      <c r="T99" s="58"/>
      <c r="U99" s="58"/>
    </row>
    <row r="100" spans="1:21" s="24" customFormat="1" ht="48" x14ac:dyDescent="0.2">
      <c r="A100" s="54">
        <v>59</v>
      </c>
      <c r="B100" s="55" t="s">
        <v>315</v>
      </c>
      <c r="C100" s="56">
        <v>9</v>
      </c>
      <c r="D100" s="57">
        <v>2.23</v>
      </c>
      <c r="E100" s="58">
        <v>0.97</v>
      </c>
      <c r="F100" s="57">
        <v>1.26</v>
      </c>
      <c r="G100" s="57">
        <v>20</v>
      </c>
      <c r="H100" s="57">
        <v>9</v>
      </c>
      <c r="I100" s="57">
        <v>11</v>
      </c>
      <c r="J100" s="57">
        <v>181</v>
      </c>
      <c r="K100" s="58">
        <v>125</v>
      </c>
      <c r="L100" s="58"/>
      <c r="M100" s="58"/>
      <c r="N100" s="58"/>
      <c r="O100" s="58"/>
      <c r="P100" s="58"/>
      <c r="Q100" s="58"/>
      <c r="R100" s="58"/>
      <c r="S100" s="58"/>
      <c r="T100" s="58"/>
      <c r="U100" s="58">
        <v>56</v>
      </c>
    </row>
    <row r="101" spans="1:21" s="24" customFormat="1" ht="48" x14ac:dyDescent="0.2">
      <c r="A101" s="54">
        <v>60</v>
      </c>
      <c r="B101" s="55" t="s">
        <v>316</v>
      </c>
      <c r="C101" s="56">
        <v>9</v>
      </c>
      <c r="D101" s="57">
        <v>11.4</v>
      </c>
      <c r="E101" s="58">
        <v>3.65</v>
      </c>
      <c r="F101" s="57">
        <v>7.75</v>
      </c>
      <c r="G101" s="57">
        <v>103</v>
      </c>
      <c r="H101" s="57">
        <v>33</v>
      </c>
      <c r="I101" s="57">
        <v>70</v>
      </c>
      <c r="J101" s="57">
        <v>728</v>
      </c>
      <c r="K101" s="58">
        <v>470</v>
      </c>
      <c r="L101" s="58"/>
      <c r="M101" s="58"/>
      <c r="N101" s="58"/>
      <c r="O101" s="58"/>
      <c r="P101" s="58"/>
      <c r="Q101" s="58"/>
      <c r="R101" s="58"/>
      <c r="S101" s="58"/>
      <c r="T101" s="58"/>
      <c r="U101" s="58">
        <v>258</v>
      </c>
    </row>
    <row r="102" spans="1:21" s="24" customFormat="1" ht="60" x14ac:dyDescent="0.2">
      <c r="A102" s="54">
        <v>61</v>
      </c>
      <c r="B102" s="55" t="s">
        <v>317</v>
      </c>
      <c r="C102" s="56" t="s">
        <v>318</v>
      </c>
      <c r="D102" s="57">
        <v>11.42</v>
      </c>
      <c r="E102" s="58">
        <v>11.42</v>
      </c>
      <c r="F102" s="57"/>
      <c r="G102" s="57"/>
      <c r="H102" s="57"/>
      <c r="I102" s="57"/>
      <c r="J102" s="57">
        <v>2</v>
      </c>
      <c r="K102" s="58">
        <v>2</v>
      </c>
      <c r="L102" s="58"/>
      <c r="M102" s="58"/>
      <c r="N102" s="58"/>
      <c r="O102" s="58"/>
      <c r="P102" s="58"/>
      <c r="Q102" s="58"/>
      <c r="R102" s="58"/>
      <c r="S102" s="58"/>
      <c r="T102" s="58"/>
      <c r="U102" s="58"/>
    </row>
    <row r="103" spans="1:21" s="24" customFormat="1" ht="36" x14ac:dyDescent="0.2">
      <c r="A103" s="54">
        <v>62</v>
      </c>
      <c r="B103" s="55" t="s">
        <v>319</v>
      </c>
      <c r="C103" s="56">
        <v>1.02</v>
      </c>
      <c r="D103" s="57">
        <v>40.19</v>
      </c>
      <c r="E103" s="58" t="s">
        <v>320</v>
      </c>
      <c r="F103" s="57"/>
      <c r="G103" s="57">
        <v>41</v>
      </c>
      <c r="H103" s="57" t="s">
        <v>321</v>
      </c>
      <c r="I103" s="57"/>
      <c r="J103" s="57">
        <v>269</v>
      </c>
      <c r="K103" s="58" t="s">
        <v>322</v>
      </c>
      <c r="L103" s="58"/>
      <c r="M103" s="58"/>
      <c r="N103" s="58"/>
      <c r="O103" s="58"/>
      <c r="P103" s="58"/>
      <c r="Q103" s="58"/>
      <c r="R103" s="58"/>
      <c r="S103" s="58"/>
      <c r="T103" s="58"/>
      <c r="U103" s="58"/>
    </row>
    <row r="104" spans="1:21" s="24" customFormat="1" ht="84" x14ac:dyDescent="0.2">
      <c r="A104" s="54">
        <v>63</v>
      </c>
      <c r="B104" s="55" t="s">
        <v>323</v>
      </c>
      <c r="C104" s="56">
        <v>1</v>
      </c>
      <c r="D104" s="57">
        <v>33.979999999999997</v>
      </c>
      <c r="E104" s="58" t="s">
        <v>324</v>
      </c>
      <c r="F104" s="57">
        <v>12.49</v>
      </c>
      <c r="G104" s="57">
        <v>34</v>
      </c>
      <c r="H104" s="57" t="s">
        <v>325</v>
      </c>
      <c r="I104" s="57">
        <v>12</v>
      </c>
      <c r="J104" s="57">
        <v>315</v>
      </c>
      <c r="K104" s="58" t="s">
        <v>326</v>
      </c>
      <c r="L104" s="58"/>
      <c r="M104" s="58"/>
      <c r="N104" s="58"/>
      <c r="O104" s="58"/>
      <c r="P104" s="58"/>
      <c r="Q104" s="58"/>
      <c r="R104" s="58"/>
      <c r="S104" s="58"/>
      <c r="T104" s="58"/>
      <c r="U104" s="58">
        <v>38</v>
      </c>
    </row>
    <row r="105" spans="1:21" s="24" customFormat="1" ht="48" x14ac:dyDescent="0.2">
      <c r="A105" s="54">
        <v>64</v>
      </c>
      <c r="B105" s="55" t="s">
        <v>327</v>
      </c>
      <c r="C105" s="56">
        <v>1</v>
      </c>
      <c r="D105" s="57">
        <v>758.88</v>
      </c>
      <c r="E105" s="58" t="s">
        <v>328</v>
      </c>
      <c r="F105" s="57"/>
      <c r="G105" s="57">
        <v>759</v>
      </c>
      <c r="H105" s="57" t="s">
        <v>329</v>
      </c>
      <c r="I105" s="57"/>
      <c r="J105" s="57">
        <v>1784</v>
      </c>
      <c r="K105" s="58" t="s">
        <v>330</v>
      </c>
      <c r="L105" s="58"/>
      <c r="M105" s="58"/>
      <c r="N105" s="58"/>
      <c r="O105" s="58"/>
      <c r="P105" s="58"/>
      <c r="Q105" s="58"/>
      <c r="R105" s="58"/>
      <c r="S105" s="58"/>
      <c r="T105" s="58"/>
      <c r="U105" s="58"/>
    </row>
    <row r="106" spans="1:21" s="24" customFormat="1" ht="72" x14ac:dyDescent="0.2">
      <c r="A106" s="54">
        <v>65</v>
      </c>
      <c r="B106" s="55" t="s">
        <v>331</v>
      </c>
      <c r="C106" s="56">
        <v>1</v>
      </c>
      <c r="D106" s="57">
        <v>212.27</v>
      </c>
      <c r="E106" s="58" t="s">
        <v>332</v>
      </c>
      <c r="F106" s="57">
        <v>16.07</v>
      </c>
      <c r="G106" s="57">
        <v>212</v>
      </c>
      <c r="H106" s="57" t="s">
        <v>333</v>
      </c>
      <c r="I106" s="57">
        <v>16</v>
      </c>
      <c r="J106" s="57">
        <v>656</v>
      </c>
      <c r="K106" s="58" t="s">
        <v>334</v>
      </c>
      <c r="L106" s="58"/>
      <c r="M106" s="58"/>
      <c r="N106" s="58"/>
      <c r="O106" s="58"/>
      <c r="P106" s="58"/>
      <c r="Q106" s="58"/>
      <c r="R106" s="58"/>
      <c r="S106" s="58"/>
      <c r="T106" s="58"/>
      <c r="U106" s="58">
        <v>51</v>
      </c>
    </row>
    <row r="107" spans="1:21" s="24" customFormat="1" ht="17.850000000000001" customHeight="1" x14ac:dyDescent="0.2">
      <c r="A107" s="64" t="s">
        <v>335</v>
      </c>
      <c r="B107" s="65"/>
      <c r="C107" s="65"/>
      <c r="D107" s="65"/>
      <c r="E107" s="65"/>
      <c r="F107" s="65"/>
      <c r="G107" s="65"/>
      <c r="H107" s="65"/>
      <c r="I107" s="65"/>
      <c r="J107" s="65"/>
      <c r="K107" s="65"/>
      <c r="L107" s="65"/>
      <c r="M107" s="65"/>
      <c r="N107" s="65"/>
      <c r="O107" s="65"/>
      <c r="P107" s="65"/>
      <c r="Q107" s="65"/>
      <c r="R107" s="65"/>
      <c r="S107" s="65"/>
      <c r="T107" s="65"/>
      <c r="U107" s="65"/>
    </row>
    <row r="108" spans="1:21" s="24" customFormat="1" ht="72" x14ac:dyDescent="0.2">
      <c r="A108" s="54">
        <v>66</v>
      </c>
      <c r="B108" s="55" t="s">
        <v>336</v>
      </c>
      <c r="C108" s="56" t="s">
        <v>337</v>
      </c>
      <c r="D108" s="57">
        <v>1151.8</v>
      </c>
      <c r="E108" s="58" t="s">
        <v>338</v>
      </c>
      <c r="F108" s="57" t="s">
        <v>339</v>
      </c>
      <c r="G108" s="57">
        <v>16</v>
      </c>
      <c r="H108" s="57">
        <v>3</v>
      </c>
      <c r="I108" s="57" t="s">
        <v>340</v>
      </c>
      <c r="J108" s="57">
        <v>121</v>
      </c>
      <c r="K108" s="58">
        <v>46</v>
      </c>
      <c r="L108" s="58"/>
      <c r="M108" s="58"/>
      <c r="N108" s="58"/>
      <c r="O108" s="58"/>
      <c r="P108" s="58"/>
      <c r="Q108" s="58"/>
      <c r="R108" s="58"/>
      <c r="S108" s="58"/>
      <c r="T108" s="58"/>
      <c r="U108" s="58" t="s">
        <v>341</v>
      </c>
    </row>
    <row r="109" spans="1:21" s="24" customFormat="1" ht="84" x14ac:dyDescent="0.2">
      <c r="A109" s="54">
        <v>67</v>
      </c>
      <c r="B109" s="55" t="s">
        <v>342</v>
      </c>
      <c r="C109" s="56">
        <v>1.4139999999999999</v>
      </c>
      <c r="D109" s="57">
        <v>30.2</v>
      </c>
      <c r="E109" s="58" t="s">
        <v>343</v>
      </c>
      <c r="F109" s="57"/>
      <c r="G109" s="57">
        <v>43</v>
      </c>
      <c r="H109" s="57" t="s">
        <v>344</v>
      </c>
      <c r="I109" s="57"/>
      <c r="J109" s="57">
        <v>271</v>
      </c>
      <c r="K109" s="58" t="s">
        <v>345</v>
      </c>
      <c r="L109" s="58"/>
      <c r="M109" s="58"/>
      <c r="N109" s="58"/>
      <c r="O109" s="58"/>
      <c r="P109" s="58"/>
      <c r="Q109" s="58"/>
      <c r="R109" s="58"/>
      <c r="S109" s="58"/>
      <c r="T109" s="58"/>
      <c r="U109" s="58"/>
    </row>
    <row r="110" spans="1:21" s="24" customFormat="1" ht="72" x14ac:dyDescent="0.2">
      <c r="A110" s="54">
        <v>68</v>
      </c>
      <c r="B110" s="55" t="s">
        <v>346</v>
      </c>
      <c r="C110" s="56" t="s">
        <v>347</v>
      </c>
      <c r="D110" s="57">
        <v>303.94</v>
      </c>
      <c r="E110" s="58" t="s">
        <v>348</v>
      </c>
      <c r="F110" s="57" t="s">
        <v>275</v>
      </c>
      <c r="G110" s="57">
        <v>77</v>
      </c>
      <c r="H110" s="57" t="s">
        <v>349</v>
      </c>
      <c r="I110" s="57" t="s">
        <v>293</v>
      </c>
      <c r="J110" s="57">
        <v>407</v>
      </c>
      <c r="K110" s="58" t="s">
        <v>350</v>
      </c>
      <c r="L110" s="58"/>
      <c r="M110" s="58"/>
      <c r="N110" s="58"/>
      <c r="O110" s="58"/>
      <c r="P110" s="58"/>
      <c r="Q110" s="58"/>
      <c r="R110" s="58"/>
      <c r="S110" s="58"/>
      <c r="T110" s="58"/>
      <c r="U110" s="58" t="s">
        <v>351</v>
      </c>
    </row>
    <row r="111" spans="1:21" s="24" customFormat="1" ht="17.850000000000001" customHeight="1" x14ac:dyDescent="0.2">
      <c r="A111" s="64" t="s">
        <v>352</v>
      </c>
      <c r="B111" s="65"/>
      <c r="C111" s="65"/>
      <c r="D111" s="65"/>
      <c r="E111" s="65"/>
      <c r="F111" s="65"/>
      <c r="G111" s="65"/>
      <c r="H111" s="65"/>
      <c r="I111" s="65"/>
      <c r="J111" s="65"/>
      <c r="K111" s="65"/>
      <c r="L111" s="65"/>
      <c r="M111" s="65"/>
      <c r="N111" s="65"/>
      <c r="O111" s="65"/>
      <c r="P111" s="65"/>
      <c r="Q111" s="65"/>
      <c r="R111" s="65"/>
      <c r="S111" s="65"/>
      <c r="T111" s="65"/>
      <c r="U111" s="65"/>
    </row>
    <row r="112" spans="1:21" s="24" customFormat="1" ht="72" x14ac:dyDescent="0.2">
      <c r="A112" s="54">
        <v>69</v>
      </c>
      <c r="B112" s="55" t="s">
        <v>353</v>
      </c>
      <c r="C112" s="56" t="s">
        <v>318</v>
      </c>
      <c r="D112" s="57">
        <v>1657.81</v>
      </c>
      <c r="E112" s="58" t="s">
        <v>354</v>
      </c>
      <c r="F112" s="57" t="s">
        <v>355</v>
      </c>
      <c r="G112" s="57">
        <v>17</v>
      </c>
      <c r="H112" s="57" t="s">
        <v>141</v>
      </c>
      <c r="I112" s="57" t="s">
        <v>340</v>
      </c>
      <c r="J112" s="57">
        <v>123</v>
      </c>
      <c r="K112" s="58" t="s">
        <v>356</v>
      </c>
      <c r="L112" s="58"/>
      <c r="M112" s="58"/>
      <c r="N112" s="58"/>
      <c r="O112" s="58"/>
      <c r="P112" s="58"/>
      <c r="Q112" s="58"/>
      <c r="R112" s="58"/>
      <c r="S112" s="58"/>
      <c r="T112" s="58"/>
      <c r="U112" s="58" t="s">
        <v>341</v>
      </c>
    </row>
    <row r="113" spans="1:21" s="24" customFormat="1" ht="84" x14ac:dyDescent="0.2">
      <c r="A113" s="54">
        <v>70</v>
      </c>
      <c r="B113" s="55" t="s">
        <v>357</v>
      </c>
      <c r="C113" s="56">
        <v>1.01</v>
      </c>
      <c r="D113" s="57">
        <v>67.3</v>
      </c>
      <c r="E113" s="58" t="s">
        <v>358</v>
      </c>
      <c r="F113" s="57"/>
      <c r="G113" s="57">
        <v>68</v>
      </c>
      <c r="H113" s="57" t="s">
        <v>359</v>
      </c>
      <c r="I113" s="57"/>
      <c r="J113" s="57">
        <v>432</v>
      </c>
      <c r="K113" s="58" t="s">
        <v>360</v>
      </c>
      <c r="L113" s="58"/>
      <c r="M113" s="58"/>
      <c r="N113" s="58"/>
      <c r="O113" s="58"/>
      <c r="P113" s="58"/>
      <c r="Q113" s="58"/>
      <c r="R113" s="58"/>
      <c r="S113" s="58"/>
      <c r="T113" s="58"/>
      <c r="U113" s="58"/>
    </row>
    <row r="114" spans="1:21" s="24" customFormat="1" ht="72" x14ac:dyDescent="0.2">
      <c r="A114" s="54">
        <v>71</v>
      </c>
      <c r="B114" s="55" t="s">
        <v>346</v>
      </c>
      <c r="C114" s="56">
        <v>0.34</v>
      </c>
      <c r="D114" s="57">
        <v>303.94</v>
      </c>
      <c r="E114" s="58" t="s">
        <v>348</v>
      </c>
      <c r="F114" s="57" t="s">
        <v>275</v>
      </c>
      <c r="G114" s="57">
        <v>103</v>
      </c>
      <c r="H114" s="57" t="s">
        <v>361</v>
      </c>
      <c r="I114" s="57" t="s">
        <v>362</v>
      </c>
      <c r="J114" s="57">
        <v>549</v>
      </c>
      <c r="K114" s="58" t="s">
        <v>363</v>
      </c>
      <c r="L114" s="58"/>
      <c r="M114" s="58"/>
      <c r="N114" s="58"/>
      <c r="O114" s="58"/>
      <c r="P114" s="58"/>
      <c r="Q114" s="58"/>
      <c r="R114" s="58"/>
      <c r="S114" s="58"/>
      <c r="T114" s="58"/>
      <c r="U114" s="58" t="s">
        <v>364</v>
      </c>
    </row>
    <row r="115" spans="1:21" s="24" customFormat="1" ht="17.850000000000001" customHeight="1" x14ac:dyDescent="0.2">
      <c r="A115" s="64" t="s">
        <v>365</v>
      </c>
      <c r="B115" s="65"/>
      <c r="C115" s="65"/>
      <c r="D115" s="65"/>
      <c r="E115" s="65"/>
      <c r="F115" s="65"/>
      <c r="G115" s="65"/>
      <c r="H115" s="65"/>
      <c r="I115" s="65"/>
      <c r="J115" s="65"/>
      <c r="K115" s="65"/>
      <c r="L115" s="65"/>
      <c r="M115" s="65"/>
      <c r="N115" s="65"/>
      <c r="O115" s="65"/>
      <c r="P115" s="65"/>
      <c r="Q115" s="65"/>
      <c r="R115" s="65"/>
      <c r="S115" s="65"/>
      <c r="T115" s="65"/>
      <c r="U115" s="65"/>
    </row>
    <row r="116" spans="1:21" s="24" customFormat="1" ht="108" x14ac:dyDescent="0.2">
      <c r="A116" s="54">
        <v>72</v>
      </c>
      <c r="B116" s="55" t="s">
        <v>366</v>
      </c>
      <c r="C116" s="56" t="s">
        <v>367</v>
      </c>
      <c r="D116" s="57">
        <v>375.99</v>
      </c>
      <c r="E116" s="58" t="s">
        <v>368</v>
      </c>
      <c r="F116" s="57" t="s">
        <v>369</v>
      </c>
      <c r="G116" s="57">
        <v>2</v>
      </c>
      <c r="H116" s="57">
        <v>1</v>
      </c>
      <c r="I116" s="57">
        <v>1</v>
      </c>
      <c r="J116" s="57">
        <v>24</v>
      </c>
      <c r="K116" s="58" t="s">
        <v>370</v>
      </c>
      <c r="L116" s="58"/>
      <c r="M116" s="58"/>
      <c r="N116" s="58"/>
      <c r="O116" s="58"/>
      <c r="P116" s="58"/>
      <c r="Q116" s="58"/>
      <c r="R116" s="58"/>
      <c r="S116" s="58"/>
      <c r="T116" s="58"/>
      <c r="U116" s="58" t="s">
        <v>141</v>
      </c>
    </row>
    <row r="117" spans="1:21" s="24" customFormat="1" ht="84" x14ac:dyDescent="0.2">
      <c r="A117" s="54">
        <v>73</v>
      </c>
      <c r="B117" s="55" t="s">
        <v>342</v>
      </c>
      <c r="C117" s="56">
        <v>0.60599999999999998</v>
      </c>
      <c r="D117" s="57">
        <v>30.2</v>
      </c>
      <c r="E117" s="58" t="s">
        <v>343</v>
      </c>
      <c r="F117" s="57"/>
      <c r="G117" s="57">
        <v>18</v>
      </c>
      <c r="H117" s="57" t="s">
        <v>371</v>
      </c>
      <c r="I117" s="57"/>
      <c r="J117" s="57">
        <v>116</v>
      </c>
      <c r="K117" s="58" t="s">
        <v>372</v>
      </c>
      <c r="L117" s="58"/>
      <c r="M117" s="58"/>
      <c r="N117" s="58"/>
      <c r="O117" s="58"/>
      <c r="P117" s="58"/>
      <c r="Q117" s="58"/>
      <c r="R117" s="58"/>
      <c r="S117" s="58"/>
      <c r="T117" s="58"/>
      <c r="U117" s="58"/>
    </row>
    <row r="118" spans="1:21" s="24" customFormat="1" ht="17.850000000000001" customHeight="1" x14ac:dyDescent="0.2">
      <c r="A118" s="64" t="s">
        <v>373</v>
      </c>
      <c r="B118" s="65"/>
      <c r="C118" s="65"/>
      <c r="D118" s="65"/>
      <c r="E118" s="65"/>
      <c r="F118" s="65"/>
      <c r="G118" s="65"/>
      <c r="H118" s="65"/>
      <c r="I118" s="65"/>
      <c r="J118" s="65"/>
      <c r="K118" s="65"/>
      <c r="L118" s="65"/>
      <c r="M118" s="65"/>
      <c r="N118" s="65"/>
      <c r="O118" s="65"/>
      <c r="P118" s="65"/>
      <c r="Q118" s="65"/>
      <c r="R118" s="65"/>
      <c r="S118" s="65"/>
      <c r="T118" s="65"/>
      <c r="U118" s="65"/>
    </row>
    <row r="119" spans="1:21" s="24" customFormat="1" ht="108" x14ac:dyDescent="0.2">
      <c r="A119" s="54">
        <v>74</v>
      </c>
      <c r="B119" s="55" t="s">
        <v>366</v>
      </c>
      <c r="C119" s="56" t="s">
        <v>374</v>
      </c>
      <c r="D119" s="57">
        <v>375.99</v>
      </c>
      <c r="E119" s="58" t="s">
        <v>368</v>
      </c>
      <c r="F119" s="57" t="s">
        <v>369</v>
      </c>
      <c r="G119" s="57">
        <v>6</v>
      </c>
      <c r="H119" s="57" t="s">
        <v>141</v>
      </c>
      <c r="I119" s="57">
        <v>2</v>
      </c>
      <c r="J119" s="57">
        <v>60</v>
      </c>
      <c r="K119" s="58" t="s">
        <v>375</v>
      </c>
      <c r="L119" s="58"/>
      <c r="M119" s="58"/>
      <c r="N119" s="58"/>
      <c r="O119" s="58"/>
      <c r="P119" s="58"/>
      <c r="Q119" s="58"/>
      <c r="R119" s="58"/>
      <c r="S119" s="58"/>
      <c r="T119" s="58"/>
      <c r="U119" s="58" t="s">
        <v>244</v>
      </c>
    </row>
    <row r="120" spans="1:21" s="24" customFormat="1" ht="84" x14ac:dyDescent="0.2">
      <c r="A120" s="54">
        <v>75</v>
      </c>
      <c r="B120" s="55" t="s">
        <v>376</v>
      </c>
      <c r="C120" s="56">
        <v>1.5149999999999999</v>
      </c>
      <c r="D120" s="57">
        <v>17.600000000000001</v>
      </c>
      <c r="E120" s="58" t="s">
        <v>377</v>
      </c>
      <c r="F120" s="57"/>
      <c r="G120" s="57">
        <v>27</v>
      </c>
      <c r="H120" s="57" t="s">
        <v>378</v>
      </c>
      <c r="I120" s="57"/>
      <c r="J120" s="57">
        <v>126</v>
      </c>
      <c r="K120" s="58" t="s">
        <v>379</v>
      </c>
      <c r="L120" s="58"/>
      <c r="M120" s="58"/>
      <c r="N120" s="58"/>
      <c r="O120" s="58"/>
      <c r="P120" s="58"/>
      <c r="Q120" s="58"/>
      <c r="R120" s="58"/>
      <c r="S120" s="58"/>
      <c r="T120" s="58"/>
      <c r="U120" s="58"/>
    </row>
    <row r="121" spans="1:21" s="24" customFormat="1" ht="17.850000000000001" customHeight="1" x14ac:dyDescent="0.2">
      <c r="A121" s="64" t="s">
        <v>380</v>
      </c>
      <c r="B121" s="65"/>
      <c r="C121" s="65"/>
      <c r="D121" s="65"/>
      <c r="E121" s="65"/>
      <c r="F121" s="65"/>
      <c r="G121" s="65"/>
      <c r="H121" s="65"/>
      <c r="I121" s="65"/>
      <c r="J121" s="65"/>
      <c r="K121" s="65"/>
      <c r="L121" s="65"/>
      <c r="M121" s="65"/>
      <c r="N121" s="65"/>
      <c r="O121" s="65"/>
      <c r="P121" s="65"/>
      <c r="Q121" s="65"/>
      <c r="R121" s="65"/>
      <c r="S121" s="65"/>
      <c r="T121" s="65"/>
      <c r="U121" s="65"/>
    </row>
    <row r="122" spans="1:21" s="24" customFormat="1" ht="48" x14ac:dyDescent="0.2">
      <c r="A122" s="54">
        <v>76</v>
      </c>
      <c r="B122" s="55" t="s">
        <v>381</v>
      </c>
      <c r="C122" s="56" t="s">
        <v>382</v>
      </c>
      <c r="D122" s="57">
        <v>331.98</v>
      </c>
      <c r="E122" s="58" t="s">
        <v>383</v>
      </c>
      <c r="F122" s="57" t="s">
        <v>384</v>
      </c>
      <c r="G122" s="57">
        <v>1</v>
      </c>
      <c r="H122" s="57" t="s">
        <v>385</v>
      </c>
      <c r="I122" s="57"/>
      <c r="J122" s="57">
        <v>4</v>
      </c>
      <c r="K122" s="58" t="s">
        <v>386</v>
      </c>
      <c r="L122" s="58"/>
      <c r="M122" s="58"/>
      <c r="N122" s="58"/>
      <c r="O122" s="58"/>
      <c r="P122" s="58"/>
      <c r="Q122" s="58"/>
      <c r="R122" s="58"/>
      <c r="S122" s="58"/>
      <c r="T122" s="58"/>
      <c r="U122" s="58"/>
    </row>
    <row r="123" spans="1:21" s="24" customFormat="1" ht="48" x14ac:dyDescent="0.2">
      <c r="A123" s="54">
        <v>77</v>
      </c>
      <c r="B123" s="55" t="s">
        <v>387</v>
      </c>
      <c r="C123" s="56" t="s">
        <v>382</v>
      </c>
      <c r="D123" s="57">
        <v>439.21</v>
      </c>
      <c r="E123" s="58" t="s">
        <v>388</v>
      </c>
      <c r="F123" s="57" t="s">
        <v>389</v>
      </c>
      <c r="G123" s="57">
        <v>1</v>
      </c>
      <c r="H123" s="57" t="s">
        <v>385</v>
      </c>
      <c r="I123" s="57"/>
      <c r="J123" s="57">
        <v>4</v>
      </c>
      <c r="K123" s="58" t="s">
        <v>390</v>
      </c>
      <c r="L123" s="58"/>
      <c r="M123" s="58"/>
      <c r="N123" s="58"/>
      <c r="O123" s="58"/>
      <c r="P123" s="58"/>
      <c r="Q123" s="58"/>
      <c r="R123" s="58"/>
      <c r="S123" s="58"/>
      <c r="T123" s="58"/>
      <c r="U123" s="58"/>
    </row>
    <row r="124" spans="1:21" s="24" customFormat="1" ht="17.850000000000001" customHeight="1" x14ac:dyDescent="0.2">
      <c r="A124" s="64" t="s">
        <v>391</v>
      </c>
      <c r="B124" s="65"/>
      <c r="C124" s="65"/>
      <c r="D124" s="65"/>
      <c r="E124" s="65"/>
      <c r="F124" s="65"/>
      <c r="G124" s="65"/>
      <c r="H124" s="65"/>
      <c r="I124" s="65"/>
      <c r="J124" s="65"/>
      <c r="K124" s="65"/>
      <c r="L124" s="65"/>
      <c r="M124" s="65"/>
      <c r="N124" s="65"/>
      <c r="O124" s="65"/>
      <c r="P124" s="65"/>
      <c r="Q124" s="65"/>
      <c r="R124" s="65"/>
      <c r="S124" s="65"/>
      <c r="T124" s="65"/>
      <c r="U124" s="65"/>
    </row>
    <row r="125" spans="1:21" s="24" customFormat="1" ht="84" x14ac:dyDescent="0.2">
      <c r="A125" s="54">
        <v>78</v>
      </c>
      <c r="B125" s="55" t="s">
        <v>392</v>
      </c>
      <c r="C125" s="56" t="s">
        <v>393</v>
      </c>
      <c r="D125" s="57">
        <v>504.31</v>
      </c>
      <c r="E125" s="58" t="s">
        <v>394</v>
      </c>
      <c r="F125" s="57" t="s">
        <v>395</v>
      </c>
      <c r="G125" s="57">
        <v>121</v>
      </c>
      <c r="H125" s="57" t="s">
        <v>396</v>
      </c>
      <c r="I125" s="57" t="s">
        <v>397</v>
      </c>
      <c r="J125" s="57">
        <v>852</v>
      </c>
      <c r="K125" s="58">
        <v>301</v>
      </c>
      <c r="L125" s="58"/>
      <c r="M125" s="58"/>
      <c r="N125" s="58"/>
      <c r="O125" s="58"/>
      <c r="P125" s="58"/>
      <c r="Q125" s="58"/>
      <c r="R125" s="58"/>
      <c r="S125" s="58"/>
      <c r="T125" s="58"/>
      <c r="U125" s="58" t="s">
        <v>398</v>
      </c>
    </row>
    <row r="126" spans="1:21" s="24" customFormat="1" ht="36" x14ac:dyDescent="0.2">
      <c r="A126" s="54">
        <v>79</v>
      </c>
      <c r="B126" s="55" t="s">
        <v>399</v>
      </c>
      <c r="C126" s="56">
        <v>240</v>
      </c>
      <c r="D126" s="57">
        <v>0.3</v>
      </c>
      <c r="E126" s="58" t="s">
        <v>400</v>
      </c>
      <c r="F126" s="57"/>
      <c r="G126" s="57">
        <v>72</v>
      </c>
      <c r="H126" s="57" t="s">
        <v>401</v>
      </c>
      <c r="I126" s="57"/>
      <c r="J126" s="57">
        <v>331</v>
      </c>
      <c r="K126" s="58" t="s">
        <v>402</v>
      </c>
      <c r="L126" s="58"/>
      <c r="M126" s="58"/>
      <c r="N126" s="58"/>
      <c r="O126" s="58"/>
      <c r="P126" s="58"/>
      <c r="Q126" s="58"/>
      <c r="R126" s="58"/>
      <c r="S126" s="58"/>
      <c r="T126" s="58"/>
      <c r="U126" s="58"/>
    </row>
    <row r="127" spans="1:21" s="24" customFormat="1" ht="17.850000000000001" customHeight="1" x14ac:dyDescent="0.2">
      <c r="A127" s="64" t="s">
        <v>403</v>
      </c>
      <c r="B127" s="65"/>
      <c r="C127" s="65"/>
      <c r="D127" s="65"/>
      <c r="E127" s="65"/>
      <c r="F127" s="65"/>
      <c r="G127" s="65"/>
      <c r="H127" s="65"/>
      <c r="I127" s="65"/>
      <c r="J127" s="65"/>
      <c r="K127" s="65"/>
      <c r="L127" s="65"/>
      <c r="M127" s="65"/>
      <c r="N127" s="65"/>
      <c r="O127" s="65"/>
      <c r="P127" s="65"/>
      <c r="Q127" s="65"/>
      <c r="R127" s="65"/>
      <c r="S127" s="65"/>
      <c r="T127" s="65"/>
      <c r="U127" s="65"/>
    </row>
    <row r="128" spans="1:21" s="24" customFormat="1" ht="48" x14ac:dyDescent="0.2">
      <c r="A128" s="54">
        <v>80</v>
      </c>
      <c r="B128" s="55" t="s">
        <v>404</v>
      </c>
      <c r="C128" s="56" t="s">
        <v>405</v>
      </c>
      <c r="D128" s="57">
        <v>4815.97</v>
      </c>
      <c r="E128" s="58" t="s">
        <v>406</v>
      </c>
      <c r="F128" s="57" t="s">
        <v>407</v>
      </c>
      <c r="G128" s="57">
        <v>289</v>
      </c>
      <c r="H128" s="57" t="s">
        <v>408</v>
      </c>
      <c r="I128" s="57" t="s">
        <v>409</v>
      </c>
      <c r="J128" s="57">
        <v>2041</v>
      </c>
      <c r="K128" s="58" t="s">
        <v>410</v>
      </c>
      <c r="L128" s="58"/>
      <c r="M128" s="58"/>
      <c r="N128" s="58"/>
      <c r="O128" s="58"/>
      <c r="P128" s="58"/>
      <c r="Q128" s="58"/>
      <c r="R128" s="58"/>
      <c r="S128" s="58"/>
      <c r="T128" s="58"/>
      <c r="U128" s="58" t="s">
        <v>411</v>
      </c>
    </row>
    <row r="129" spans="1:21" s="24" customFormat="1" ht="60" x14ac:dyDescent="0.2">
      <c r="A129" s="54">
        <v>81</v>
      </c>
      <c r="B129" s="55" t="s">
        <v>412</v>
      </c>
      <c r="C129" s="56">
        <v>6</v>
      </c>
      <c r="D129" s="57">
        <v>169.39</v>
      </c>
      <c r="E129" s="58" t="s">
        <v>413</v>
      </c>
      <c r="F129" s="57"/>
      <c r="G129" s="57">
        <v>1016</v>
      </c>
      <c r="H129" s="57" t="s">
        <v>414</v>
      </c>
      <c r="I129" s="57"/>
      <c r="J129" s="57">
        <v>6598</v>
      </c>
      <c r="K129" s="58" t="s">
        <v>415</v>
      </c>
      <c r="L129" s="58"/>
      <c r="M129" s="58"/>
      <c r="N129" s="58"/>
      <c r="O129" s="58"/>
      <c r="P129" s="58"/>
      <c r="Q129" s="58"/>
      <c r="R129" s="58"/>
      <c r="S129" s="58"/>
      <c r="T129" s="58"/>
      <c r="U129" s="58"/>
    </row>
    <row r="130" spans="1:21" s="24" customFormat="1" ht="36" x14ac:dyDescent="0.2">
      <c r="A130" s="54">
        <v>82</v>
      </c>
      <c r="B130" s="55" t="s">
        <v>416</v>
      </c>
      <c r="C130" s="56" t="s">
        <v>417</v>
      </c>
      <c r="D130" s="57">
        <v>571</v>
      </c>
      <c r="E130" s="58" t="s">
        <v>418</v>
      </c>
      <c r="F130" s="57"/>
      <c r="G130" s="57">
        <v>240</v>
      </c>
      <c r="H130" s="57" t="s">
        <v>419</v>
      </c>
      <c r="I130" s="57"/>
      <c r="J130" s="57">
        <v>1190</v>
      </c>
      <c r="K130" s="58" t="s">
        <v>420</v>
      </c>
      <c r="L130" s="58"/>
      <c r="M130" s="58"/>
      <c r="N130" s="58"/>
      <c r="O130" s="58"/>
      <c r="P130" s="58"/>
      <c r="Q130" s="58"/>
      <c r="R130" s="58"/>
      <c r="S130" s="58"/>
      <c r="T130" s="58"/>
      <c r="U130" s="58"/>
    </row>
    <row r="131" spans="1:21" s="24" customFormat="1" ht="17.850000000000001" customHeight="1" x14ac:dyDescent="0.2">
      <c r="A131" s="64" t="s">
        <v>421</v>
      </c>
      <c r="B131" s="65"/>
      <c r="C131" s="65"/>
      <c r="D131" s="65"/>
      <c r="E131" s="65"/>
      <c r="F131" s="65"/>
      <c r="G131" s="65"/>
      <c r="H131" s="65"/>
      <c r="I131" s="65"/>
      <c r="J131" s="65"/>
      <c r="K131" s="65"/>
      <c r="L131" s="65"/>
      <c r="M131" s="65"/>
      <c r="N131" s="65"/>
      <c r="O131" s="65"/>
      <c r="P131" s="65"/>
      <c r="Q131" s="65"/>
      <c r="R131" s="65"/>
      <c r="S131" s="65"/>
      <c r="T131" s="65"/>
      <c r="U131" s="65"/>
    </row>
    <row r="132" spans="1:21" s="24" customFormat="1" ht="84" x14ac:dyDescent="0.2">
      <c r="A132" s="54">
        <v>83</v>
      </c>
      <c r="B132" s="55" t="s">
        <v>422</v>
      </c>
      <c r="C132" s="56" t="s">
        <v>423</v>
      </c>
      <c r="D132" s="57">
        <v>11091.88</v>
      </c>
      <c r="E132" s="58" t="s">
        <v>424</v>
      </c>
      <c r="F132" s="57" t="s">
        <v>425</v>
      </c>
      <c r="G132" s="57">
        <v>6</v>
      </c>
      <c r="H132" s="57" t="s">
        <v>141</v>
      </c>
      <c r="I132" s="57">
        <v>2</v>
      </c>
      <c r="J132" s="57">
        <v>58</v>
      </c>
      <c r="K132" s="58" t="s">
        <v>426</v>
      </c>
      <c r="L132" s="58"/>
      <c r="M132" s="58"/>
      <c r="N132" s="58"/>
      <c r="O132" s="58"/>
      <c r="P132" s="58"/>
      <c r="Q132" s="58"/>
      <c r="R132" s="58"/>
      <c r="S132" s="58"/>
      <c r="T132" s="58"/>
      <c r="U132" s="58" t="s">
        <v>427</v>
      </c>
    </row>
    <row r="133" spans="1:21" s="24" customFormat="1" ht="84" x14ac:dyDescent="0.2">
      <c r="A133" s="54">
        <v>84</v>
      </c>
      <c r="B133" s="55" t="s">
        <v>428</v>
      </c>
      <c r="C133" s="56">
        <v>0.5</v>
      </c>
      <c r="D133" s="57">
        <v>99.9</v>
      </c>
      <c r="E133" s="58" t="s">
        <v>429</v>
      </c>
      <c r="F133" s="57"/>
      <c r="G133" s="57">
        <v>50</v>
      </c>
      <c r="H133" s="57" t="s">
        <v>430</v>
      </c>
      <c r="I133" s="57"/>
      <c r="J133" s="57">
        <v>317</v>
      </c>
      <c r="K133" s="58" t="s">
        <v>431</v>
      </c>
      <c r="L133" s="58"/>
      <c r="M133" s="58"/>
      <c r="N133" s="58"/>
      <c r="O133" s="58"/>
      <c r="P133" s="58"/>
      <c r="Q133" s="58"/>
      <c r="R133" s="58"/>
      <c r="S133" s="58"/>
      <c r="T133" s="58"/>
      <c r="U133" s="58"/>
    </row>
    <row r="134" spans="1:21" s="24" customFormat="1" ht="48" x14ac:dyDescent="0.2">
      <c r="A134" s="54">
        <v>85</v>
      </c>
      <c r="B134" s="55" t="s">
        <v>432</v>
      </c>
      <c r="C134" s="56" t="s">
        <v>433</v>
      </c>
      <c r="D134" s="57">
        <v>2182.5500000000002</v>
      </c>
      <c r="E134" s="58" t="s">
        <v>434</v>
      </c>
      <c r="F134" s="57">
        <v>45.19</v>
      </c>
      <c r="G134" s="57">
        <v>11</v>
      </c>
      <c r="H134" s="57" t="s">
        <v>435</v>
      </c>
      <c r="I134" s="57"/>
      <c r="J134" s="57">
        <v>107</v>
      </c>
      <c r="K134" s="58" t="s">
        <v>436</v>
      </c>
      <c r="L134" s="58"/>
      <c r="M134" s="58"/>
      <c r="N134" s="58"/>
      <c r="O134" s="58"/>
      <c r="P134" s="58"/>
      <c r="Q134" s="58"/>
      <c r="R134" s="58"/>
      <c r="S134" s="58"/>
      <c r="T134" s="58"/>
      <c r="U134" s="58">
        <v>1</v>
      </c>
    </row>
    <row r="135" spans="1:21" s="24" customFormat="1" ht="72" x14ac:dyDescent="0.2">
      <c r="A135" s="54">
        <v>86</v>
      </c>
      <c r="B135" s="55" t="s">
        <v>272</v>
      </c>
      <c r="C135" s="56" t="s">
        <v>437</v>
      </c>
      <c r="D135" s="57">
        <v>292.24</v>
      </c>
      <c r="E135" s="58" t="s">
        <v>274</v>
      </c>
      <c r="F135" s="57" t="s">
        <v>275</v>
      </c>
      <c r="G135" s="57">
        <v>73</v>
      </c>
      <c r="H135" s="57" t="s">
        <v>292</v>
      </c>
      <c r="I135" s="57" t="s">
        <v>293</v>
      </c>
      <c r="J135" s="57">
        <v>362</v>
      </c>
      <c r="K135" s="58" t="s">
        <v>294</v>
      </c>
      <c r="L135" s="58"/>
      <c r="M135" s="58"/>
      <c r="N135" s="58"/>
      <c r="O135" s="58"/>
      <c r="P135" s="58"/>
      <c r="Q135" s="58"/>
      <c r="R135" s="58"/>
      <c r="S135" s="58"/>
      <c r="T135" s="58"/>
      <c r="U135" s="58" t="s">
        <v>295</v>
      </c>
    </row>
    <row r="136" spans="1:21" s="24" customFormat="1" ht="84" x14ac:dyDescent="0.2">
      <c r="A136" s="54">
        <v>87</v>
      </c>
      <c r="B136" s="55" t="s">
        <v>438</v>
      </c>
      <c r="C136" s="56">
        <v>1</v>
      </c>
      <c r="D136" s="57">
        <v>99.92</v>
      </c>
      <c r="E136" s="58" t="s">
        <v>212</v>
      </c>
      <c r="F136" s="57">
        <v>22.99</v>
      </c>
      <c r="G136" s="57">
        <v>100</v>
      </c>
      <c r="H136" s="57" t="s">
        <v>439</v>
      </c>
      <c r="I136" s="57">
        <v>23</v>
      </c>
      <c r="J136" s="57">
        <v>580</v>
      </c>
      <c r="K136" s="58" t="s">
        <v>440</v>
      </c>
      <c r="L136" s="58"/>
      <c r="M136" s="58"/>
      <c r="N136" s="58"/>
      <c r="O136" s="58"/>
      <c r="P136" s="58"/>
      <c r="Q136" s="58"/>
      <c r="R136" s="58"/>
      <c r="S136" s="58"/>
      <c r="T136" s="58"/>
      <c r="U136" s="58">
        <v>82</v>
      </c>
    </row>
    <row r="137" spans="1:21" s="24" customFormat="1" ht="60" x14ac:dyDescent="0.2">
      <c r="A137" s="54">
        <v>88</v>
      </c>
      <c r="B137" s="55" t="s">
        <v>441</v>
      </c>
      <c r="C137" s="56">
        <v>1</v>
      </c>
      <c r="D137" s="57">
        <v>212.58</v>
      </c>
      <c r="E137" s="58" t="s">
        <v>442</v>
      </c>
      <c r="F137" s="57">
        <v>15.14</v>
      </c>
      <c r="G137" s="57">
        <v>213</v>
      </c>
      <c r="H137" s="57" t="s">
        <v>443</v>
      </c>
      <c r="I137" s="57">
        <v>15</v>
      </c>
      <c r="J137" s="57">
        <v>648</v>
      </c>
      <c r="K137" s="58" t="s">
        <v>444</v>
      </c>
      <c r="L137" s="58"/>
      <c r="M137" s="58"/>
      <c r="N137" s="58"/>
      <c r="O137" s="58"/>
      <c r="P137" s="58"/>
      <c r="Q137" s="58"/>
      <c r="R137" s="58"/>
      <c r="S137" s="58"/>
      <c r="T137" s="58"/>
      <c r="U137" s="58">
        <v>47</v>
      </c>
    </row>
    <row r="138" spans="1:21" s="24" customFormat="1" ht="60" x14ac:dyDescent="0.2">
      <c r="A138" s="54">
        <v>89</v>
      </c>
      <c r="B138" s="55" t="s">
        <v>445</v>
      </c>
      <c r="C138" s="56">
        <v>1</v>
      </c>
      <c r="D138" s="57">
        <v>385</v>
      </c>
      <c r="E138" s="58" t="s">
        <v>446</v>
      </c>
      <c r="F138" s="57"/>
      <c r="G138" s="57">
        <v>385</v>
      </c>
      <c r="H138" s="57" t="s">
        <v>446</v>
      </c>
      <c r="I138" s="57"/>
      <c r="J138" s="57">
        <v>288</v>
      </c>
      <c r="K138" s="58" t="s">
        <v>447</v>
      </c>
      <c r="L138" s="58"/>
      <c r="M138" s="58"/>
      <c r="N138" s="58"/>
      <c r="O138" s="58"/>
      <c r="P138" s="58"/>
      <c r="Q138" s="58"/>
      <c r="R138" s="58"/>
      <c r="S138" s="58"/>
      <c r="T138" s="58"/>
      <c r="U138" s="58"/>
    </row>
    <row r="139" spans="1:21" s="24" customFormat="1" ht="60" x14ac:dyDescent="0.2">
      <c r="A139" s="54">
        <v>90</v>
      </c>
      <c r="B139" s="55" t="s">
        <v>240</v>
      </c>
      <c r="C139" s="56" t="s">
        <v>448</v>
      </c>
      <c r="D139" s="57">
        <v>17726.43</v>
      </c>
      <c r="E139" s="58" t="s">
        <v>242</v>
      </c>
      <c r="F139" s="57" t="s">
        <v>243</v>
      </c>
      <c r="G139" s="57">
        <v>11</v>
      </c>
      <c r="H139" s="57" t="s">
        <v>141</v>
      </c>
      <c r="I139" s="57" t="s">
        <v>244</v>
      </c>
      <c r="J139" s="57">
        <v>92</v>
      </c>
      <c r="K139" s="58" t="s">
        <v>449</v>
      </c>
      <c r="L139" s="58"/>
      <c r="M139" s="58"/>
      <c r="N139" s="58"/>
      <c r="O139" s="58"/>
      <c r="P139" s="58"/>
      <c r="Q139" s="58"/>
      <c r="R139" s="58"/>
      <c r="S139" s="58"/>
      <c r="T139" s="58"/>
      <c r="U139" s="58" t="s">
        <v>450</v>
      </c>
    </row>
    <row r="140" spans="1:21" s="24" customFormat="1" ht="84" x14ac:dyDescent="0.2">
      <c r="A140" s="54">
        <v>91</v>
      </c>
      <c r="B140" s="55" t="s">
        <v>451</v>
      </c>
      <c r="C140" s="56">
        <v>1</v>
      </c>
      <c r="D140" s="57">
        <v>21.5</v>
      </c>
      <c r="E140" s="58" t="s">
        <v>452</v>
      </c>
      <c r="F140" s="57"/>
      <c r="G140" s="57">
        <v>22</v>
      </c>
      <c r="H140" s="57" t="s">
        <v>453</v>
      </c>
      <c r="I140" s="57"/>
      <c r="J140" s="57">
        <v>82</v>
      </c>
      <c r="K140" s="58" t="s">
        <v>454</v>
      </c>
      <c r="L140" s="58"/>
      <c r="M140" s="58"/>
      <c r="N140" s="58"/>
      <c r="O140" s="58"/>
      <c r="P140" s="58"/>
      <c r="Q140" s="58"/>
      <c r="R140" s="58"/>
      <c r="S140" s="58"/>
      <c r="T140" s="58"/>
      <c r="U140" s="58"/>
    </row>
    <row r="141" spans="1:21" s="24" customFormat="1" ht="48" x14ac:dyDescent="0.2">
      <c r="A141" s="54">
        <v>92</v>
      </c>
      <c r="B141" s="55" t="s">
        <v>455</v>
      </c>
      <c r="C141" s="56" t="s">
        <v>456</v>
      </c>
      <c r="D141" s="57">
        <v>1263.1199999999999</v>
      </c>
      <c r="E141" s="58" t="s">
        <v>457</v>
      </c>
      <c r="F141" s="57">
        <v>186.09</v>
      </c>
      <c r="G141" s="57">
        <v>11</v>
      </c>
      <c r="H141" s="57">
        <v>9</v>
      </c>
      <c r="I141" s="57">
        <v>2</v>
      </c>
      <c r="J141" s="57">
        <v>142</v>
      </c>
      <c r="K141" s="58" t="s">
        <v>458</v>
      </c>
      <c r="L141" s="58"/>
      <c r="M141" s="58"/>
      <c r="N141" s="58"/>
      <c r="O141" s="58"/>
      <c r="P141" s="58"/>
      <c r="Q141" s="58"/>
      <c r="R141" s="58"/>
      <c r="S141" s="58"/>
      <c r="T141" s="58"/>
      <c r="U141" s="58">
        <v>10</v>
      </c>
    </row>
    <row r="142" spans="1:21" s="24" customFormat="1" ht="60" x14ac:dyDescent="0.2">
      <c r="A142" s="54">
        <v>93</v>
      </c>
      <c r="B142" s="55" t="s">
        <v>459</v>
      </c>
      <c r="C142" s="56" t="s">
        <v>456</v>
      </c>
      <c r="D142" s="57">
        <v>5300</v>
      </c>
      <c r="E142" s="58" t="s">
        <v>460</v>
      </c>
      <c r="F142" s="57"/>
      <c r="G142" s="57">
        <v>48</v>
      </c>
      <c r="H142" s="57" t="s">
        <v>461</v>
      </c>
      <c r="I142" s="57"/>
      <c r="J142" s="57">
        <v>330</v>
      </c>
      <c r="K142" s="58" t="s">
        <v>462</v>
      </c>
      <c r="L142" s="58"/>
      <c r="M142" s="58"/>
      <c r="N142" s="58"/>
      <c r="O142" s="58"/>
      <c r="P142" s="58"/>
      <c r="Q142" s="58"/>
      <c r="R142" s="58"/>
      <c r="S142" s="58"/>
      <c r="T142" s="58"/>
      <c r="U142" s="58"/>
    </row>
    <row r="143" spans="1:21" s="24" customFormat="1" ht="48" x14ac:dyDescent="0.2">
      <c r="A143" s="54">
        <v>94</v>
      </c>
      <c r="B143" s="55" t="s">
        <v>463</v>
      </c>
      <c r="C143" s="56">
        <v>5.0000000000000001E-3</v>
      </c>
      <c r="D143" s="57">
        <v>48.13</v>
      </c>
      <c r="E143" s="58" t="s">
        <v>464</v>
      </c>
      <c r="F143" s="57">
        <v>0.25</v>
      </c>
      <c r="G143" s="57"/>
      <c r="H143" s="57"/>
      <c r="I143" s="57"/>
      <c r="J143" s="57">
        <v>3</v>
      </c>
      <c r="K143" s="58">
        <v>3</v>
      </c>
      <c r="L143" s="58"/>
      <c r="M143" s="58"/>
      <c r="N143" s="58"/>
      <c r="O143" s="58"/>
      <c r="P143" s="58"/>
      <c r="Q143" s="58"/>
      <c r="R143" s="58"/>
      <c r="S143" s="58"/>
      <c r="T143" s="58"/>
      <c r="U143" s="58"/>
    </row>
    <row r="144" spans="1:21" s="24" customFormat="1" ht="36" x14ac:dyDescent="0.2">
      <c r="A144" s="54">
        <v>95</v>
      </c>
      <c r="B144" s="55" t="s">
        <v>465</v>
      </c>
      <c r="C144" s="56">
        <v>5.1000000000000004E-3</v>
      </c>
      <c r="D144" s="57">
        <v>551</v>
      </c>
      <c r="E144" s="58" t="s">
        <v>466</v>
      </c>
      <c r="F144" s="57"/>
      <c r="G144" s="57">
        <v>3</v>
      </c>
      <c r="H144" s="57" t="s">
        <v>467</v>
      </c>
      <c r="I144" s="57"/>
      <c r="J144" s="57">
        <v>14</v>
      </c>
      <c r="K144" s="58" t="s">
        <v>250</v>
      </c>
      <c r="L144" s="58"/>
      <c r="M144" s="58"/>
      <c r="N144" s="58"/>
      <c r="O144" s="58"/>
      <c r="P144" s="58"/>
      <c r="Q144" s="58"/>
      <c r="R144" s="58"/>
      <c r="S144" s="58"/>
      <c r="T144" s="58"/>
      <c r="U144" s="58"/>
    </row>
    <row r="145" spans="1:21" s="24" customFormat="1" ht="48" x14ac:dyDescent="0.2">
      <c r="A145" s="54">
        <v>96</v>
      </c>
      <c r="B145" s="55" t="s">
        <v>468</v>
      </c>
      <c r="C145" s="56" t="s">
        <v>469</v>
      </c>
      <c r="D145" s="57">
        <v>60030.559999999998</v>
      </c>
      <c r="E145" s="58" t="s">
        <v>470</v>
      </c>
      <c r="F145" s="57">
        <v>110.42</v>
      </c>
      <c r="G145" s="57">
        <v>12</v>
      </c>
      <c r="H145" s="57" t="s">
        <v>471</v>
      </c>
      <c r="I145" s="57"/>
      <c r="J145" s="57">
        <v>63</v>
      </c>
      <c r="K145" s="58" t="s">
        <v>472</v>
      </c>
      <c r="L145" s="58"/>
      <c r="M145" s="58"/>
      <c r="N145" s="58"/>
      <c r="O145" s="58"/>
      <c r="P145" s="58"/>
      <c r="Q145" s="58"/>
      <c r="R145" s="58"/>
      <c r="S145" s="58"/>
      <c r="T145" s="58"/>
      <c r="U145" s="58"/>
    </row>
    <row r="146" spans="1:21" s="24" customFormat="1" ht="17.850000000000001" customHeight="1" x14ac:dyDescent="0.2">
      <c r="A146" s="64" t="s">
        <v>473</v>
      </c>
      <c r="B146" s="65"/>
      <c r="C146" s="65"/>
      <c r="D146" s="65"/>
      <c r="E146" s="65"/>
      <c r="F146" s="65"/>
      <c r="G146" s="65"/>
      <c r="H146" s="65"/>
      <c r="I146" s="65"/>
      <c r="J146" s="65"/>
      <c r="K146" s="65"/>
      <c r="L146" s="65"/>
      <c r="M146" s="65"/>
      <c r="N146" s="65"/>
      <c r="O146" s="65"/>
      <c r="P146" s="65"/>
      <c r="Q146" s="65"/>
      <c r="R146" s="65"/>
      <c r="S146" s="65"/>
      <c r="T146" s="65"/>
      <c r="U146" s="65"/>
    </row>
    <row r="147" spans="1:21" s="24" customFormat="1" ht="84" x14ac:dyDescent="0.2">
      <c r="A147" s="54">
        <v>97</v>
      </c>
      <c r="B147" s="55" t="s">
        <v>323</v>
      </c>
      <c r="C147" s="56">
        <v>1</v>
      </c>
      <c r="D147" s="57">
        <v>33.979999999999997</v>
      </c>
      <c r="E147" s="58" t="s">
        <v>324</v>
      </c>
      <c r="F147" s="57">
        <v>12.49</v>
      </c>
      <c r="G147" s="57">
        <v>34</v>
      </c>
      <c r="H147" s="57" t="s">
        <v>325</v>
      </c>
      <c r="I147" s="57">
        <v>12</v>
      </c>
      <c r="J147" s="57">
        <v>315</v>
      </c>
      <c r="K147" s="58" t="s">
        <v>326</v>
      </c>
      <c r="L147" s="58"/>
      <c r="M147" s="58"/>
      <c r="N147" s="58"/>
      <c r="O147" s="58"/>
      <c r="P147" s="58"/>
      <c r="Q147" s="58"/>
      <c r="R147" s="58"/>
      <c r="S147" s="58"/>
      <c r="T147" s="58"/>
      <c r="U147" s="58">
        <v>38</v>
      </c>
    </row>
    <row r="148" spans="1:21" s="24" customFormat="1" ht="48" x14ac:dyDescent="0.2">
      <c r="A148" s="54">
        <v>98</v>
      </c>
      <c r="B148" s="55" t="s">
        <v>474</v>
      </c>
      <c r="C148" s="56">
        <v>1</v>
      </c>
      <c r="D148" s="57">
        <v>196</v>
      </c>
      <c r="E148" s="58" t="s">
        <v>475</v>
      </c>
      <c r="F148" s="57"/>
      <c r="G148" s="57">
        <v>196</v>
      </c>
      <c r="H148" s="57" t="s">
        <v>475</v>
      </c>
      <c r="I148" s="57"/>
      <c r="J148" s="57">
        <v>1284</v>
      </c>
      <c r="K148" s="58" t="s">
        <v>476</v>
      </c>
      <c r="L148" s="58"/>
      <c r="M148" s="58"/>
      <c r="N148" s="58"/>
      <c r="O148" s="58"/>
      <c r="P148" s="58"/>
      <c r="Q148" s="58"/>
      <c r="R148" s="58"/>
      <c r="S148" s="58"/>
      <c r="T148" s="58"/>
      <c r="U148" s="58"/>
    </row>
    <row r="149" spans="1:21" s="24" customFormat="1" ht="60" x14ac:dyDescent="0.2">
      <c r="A149" s="54">
        <v>99</v>
      </c>
      <c r="B149" s="55" t="s">
        <v>441</v>
      </c>
      <c r="C149" s="56">
        <v>1</v>
      </c>
      <c r="D149" s="57">
        <v>212.58</v>
      </c>
      <c r="E149" s="58" t="s">
        <v>442</v>
      </c>
      <c r="F149" s="57">
        <v>15.14</v>
      </c>
      <c r="G149" s="57">
        <v>213</v>
      </c>
      <c r="H149" s="57" t="s">
        <v>443</v>
      </c>
      <c r="I149" s="57">
        <v>15</v>
      </c>
      <c r="J149" s="57">
        <v>648</v>
      </c>
      <c r="K149" s="58" t="s">
        <v>444</v>
      </c>
      <c r="L149" s="58"/>
      <c r="M149" s="58"/>
      <c r="N149" s="58"/>
      <c r="O149" s="58"/>
      <c r="P149" s="58"/>
      <c r="Q149" s="58"/>
      <c r="R149" s="58"/>
      <c r="S149" s="58"/>
      <c r="T149" s="58"/>
      <c r="U149" s="58">
        <v>47</v>
      </c>
    </row>
    <row r="150" spans="1:21" s="24" customFormat="1" ht="36" x14ac:dyDescent="0.2">
      <c r="A150" s="54">
        <v>100</v>
      </c>
      <c r="B150" s="55" t="s">
        <v>477</v>
      </c>
      <c r="C150" s="56">
        <v>1</v>
      </c>
      <c r="D150" s="57">
        <v>46.76</v>
      </c>
      <c r="E150" s="58" t="s">
        <v>478</v>
      </c>
      <c r="F150" s="57"/>
      <c r="G150" s="57">
        <v>47</v>
      </c>
      <c r="H150" s="57" t="s">
        <v>238</v>
      </c>
      <c r="I150" s="57"/>
      <c r="J150" s="57">
        <v>306</v>
      </c>
      <c r="K150" s="58" t="s">
        <v>479</v>
      </c>
      <c r="L150" s="58"/>
      <c r="M150" s="58"/>
      <c r="N150" s="58"/>
      <c r="O150" s="58"/>
      <c r="P150" s="58"/>
      <c r="Q150" s="58"/>
      <c r="R150" s="58"/>
      <c r="S150" s="58"/>
      <c r="T150" s="58"/>
      <c r="U150" s="58"/>
    </row>
    <row r="151" spans="1:21" s="24" customFormat="1" ht="60" x14ac:dyDescent="0.2">
      <c r="A151" s="54">
        <v>101</v>
      </c>
      <c r="B151" s="55" t="s">
        <v>240</v>
      </c>
      <c r="C151" s="56" t="s">
        <v>480</v>
      </c>
      <c r="D151" s="57">
        <v>17726.43</v>
      </c>
      <c r="E151" s="58" t="s">
        <v>242</v>
      </c>
      <c r="F151" s="57" t="s">
        <v>243</v>
      </c>
      <c r="G151" s="57">
        <v>5</v>
      </c>
      <c r="H151" s="57">
        <v>2</v>
      </c>
      <c r="I151" s="57" t="s">
        <v>141</v>
      </c>
      <c r="J151" s="57">
        <v>48</v>
      </c>
      <c r="K151" s="58" t="s">
        <v>481</v>
      </c>
      <c r="L151" s="58"/>
      <c r="M151" s="58"/>
      <c r="N151" s="58"/>
      <c r="O151" s="58"/>
      <c r="P151" s="58"/>
      <c r="Q151" s="58"/>
      <c r="R151" s="58"/>
      <c r="S151" s="58"/>
      <c r="T151" s="58"/>
      <c r="U151" s="58" t="s">
        <v>482</v>
      </c>
    </row>
    <row r="152" spans="1:21" s="24" customFormat="1" ht="72" x14ac:dyDescent="0.2">
      <c r="A152" s="54">
        <v>102</v>
      </c>
      <c r="B152" s="55" t="s">
        <v>483</v>
      </c>
      <c r="C152" s="56">
        <v>1</v>
      </c>
      <c r="D152" s="57">
        <v>42.5</v>
      </c>
      <c r="E152" s="58" t="s">
        <v>484</v>
      </c>
      <c r="F152" s="57"/>
      <c r="G152" s="57">
        <v>43</v>
      </c>
      <c r="H152" s="57" t="s">
        <v>344</v>
      </c>
      <c r="I152" s="57"/>
      <c r="J152" s="57">
        <v>37</v>
      </c>
      <c r="K152" s="58" t="s">
        <v>485</v>
      </c>
      <c r="L152" s="58"/>
      <c r="M152" s="58"/>
      <c r="N152" s="58"/>
      <c r="O152" s="58"/>
      <c r="P152" s="58"/>
      <c r="Q152" s="58"/>
      <c r="R152" s="58"/>
      <c r="S152" s="58"/>
      <c r="T152" s="58"/>
      <c r="U152" s="58"/>
    </row>
    <row r="153" spans="1:21" s="24" customFormat="1" ht="48" x14ac:dyDescent="0.2">
      <c r="A153" s="54">
        <v>103</v>
      </c>
      <c r="B153" s="55" t="s">
        <v>486</v>
      </c>
      <c r="C153" s="56">
        <v>2</v>
      </c>
      <c r="D153" s="57">
        <v>6.49</v>
      </c>
      <c r="E153" s="58" t="s">
        <v>487</v>
      </c>
      <c r="F153" s="57"/>
      <c r="G153" s="57">
        <v>13</v>
      </c>
      <c r="H153" s="57" t="s">
        <v>488</v>
      </c>
      <c r="I153" s="57"/>
      <c r="J153" s="57">
        <v>36</v>
      </c>
      <c r="K153" s="58" t="s">
        <v>489</v>
      </c>
      <c r="L153" s="58"/>
      <c r="M153" s="58"/>
      <c r="N153" s="58"/>
      <c r="O153" s="58"/>
      <c r="P153" s="58"/>
      <c r="Q153" s="58"/>
      <c r="R153" s="58"/>
      <c r="S153" s="58"/>
      <c r="T153" s="58"/>
      <c r="U153" s="58"/>
    </row>
    <row r="154" spans="1:21" s="24" customFormat="1" ht="36" x14ac:dyDescent="0.2">
      <c r="A154" s="54">
        <v>104</v>
      </c>
      <c r="B154" s="55" t="s">
        <v>231</v>
      </c>
      <c r="C154" s="56">
        <v>1</v>
      </c>
      <c r="D154" s="57">
        <v>387.94</v>
      </c>
      <c r="E154" s="58" t="s">
        <v>232</v>
      </c>
      <c r="F154" s="57"/>
      <c r="G154" s="57">
        <v>388</v>
      </c>
      <c r="H154" s="57" t="s">
        <v>285</v>
      </c>
      <c r="I154" s="57"/>
      <c r="J154" s="57">
        <v>2541</v>
      </c>
      <c r="K154" s="58" t="s">
        <v>286</v>
      </c>
      <c r="L154" s="58"/>
      <c r="M154" s="58"/>
      <c r="N154" s="58"/>
      <c r="O154" s="58"/>
      <c r="P154" s="58"/>
      <c r="Q154" s="58"/>
      <c r="R154" s="58"/>
      <c r="S154" s="58"/>
      <c r="T154" s="58"/>
      <c r="U154" s="58"/>
    </row>
    <row r="155" spans="1:21" s="24" customFormat="1" ht="48" x14ac:dyDescent="0.2">
      <c r="A155" s="54">
        <v>105</v>
      </c>
      <c r="B155" s="55" t="s">
        <v>76</v>
      </c>
      <c r="C155" s="56">
        <v>1.6</v>
      </c>
      <c r="D155" s="57">
        <v>117</v>
      </c>
      <c r="E155" s="58" t="s">
        <v>78</v>
      </c>
      <c r="F155" s="57"/>
      <c r="G155" s="57">
        <v>187</v>
      </c>
      <c r="H155" s="57" t="s">
        <v>490</v>
      </c>
      <c r="I155" s="57"/>
      <c r="J155" s="57">
        <v>587</v>
      </c>
      <c r="K155" s="58" t="s">
        <v>491</v>
      </c>
      <c r="L155" s="58"/>
      <c r="M155" s="58"/>
      <c r="N155" s="58"/>
      <c r="O155" s="58"/>
      <c r="P155" s="58"/>
      <c r="Q155" s="58"/>
      <c r="R155" s="58"/>
      <c r="S155" s="58"/>
      <c r="T155" s="58"/>
      <c r="U155" s="58"/>
    </row>
    <row r="156" spans="1:21" s="24" customFormat="1" ht="36" x14ac:dyDescent="0.2">
      <c r="A156" s="54">
        <v>106</v>
      </c>
      <c r="B156" s="55" t="s">
        <v>492</v>
      </c>
      <c r="C156" s="56">
        <v>0.4</v>
      </c>
      <c r="D156" s="57">
        <v>592</v>
      </c>
      <c r="E156" s="58" t="s">
        <v>493</v>
      </c>
      <c r="F156" s="57"/>
      <c r="G156" s="57">
        <v>237</v>
      </c>
      <c r="H156" s="57" t="s">
        <v>494</v>
      </c>
      <c r="I156" s="57"/>
      <c r="J156" s="57">
        <v>1180</v>
      </c>
      <c r="K156" s="58" t="s">
        <v>495</v>
      </c>
      <c r="L156" s="58"/>
      <c r="M156" s="58"/>
      <c r="N156" s="58"/>
      <c r="O156" s="58"/>
      <c r="P156" s="58"/>
      <c r="Q156" s="58"/>
      <c r="R156" s="58"/>
      <c r="S156" s="58"/>
      <c r="T156" s="58"/>
      <c r="U156" s="58"/>
    </row>
    <row r="157" spans="1:21" s="24" customFormat="1" ht="60" x14ac:dyDescent="0.2">
      <c r="A157" s="54">
        <v>107</v>
      </c>
      <c r="B157" s="55" t="s">
        <v>496</v>
      </c>
      <c r="C157" s="56">
        <v>1</v>
      </c>
      <c r="D157" s="57">
        <v>34.409999999999997</v>
      </c>
      <c r="E157" s="58" t="s">
        <v>497</v>
      </c>
      <c r="F157" s="57" t="s">
        <v>498</v>
      </c>
      <c r="G157" s="57">
        <v>34</v>
      </c>
      <c r="H157" s="57" t="s">
        <v>499</v>
      </c>
      <c r="I157" s="57" t="s">
        <v>102</v>
      </c>
      <c r="J157" s="57">
        <v>263</v>
      </c>
      <c r="K157" s="58" t="s">
        <v>500</v>
      </c>
      <c r="L157" s="58"/>
      <c r="M157" s="58"/>
      <c r="N157" s="58"/>
      <c r="O157" s="58"/>
      <c r="P157" s="58"/>
      <c r="Q157" s="58"/>
      <c r="R157" s="58"/>
      <c r="S157" s="58"/>
      <c r="T157" s="58"/>
      <c r="U157" s="58" t="s">
        <v>501</v>
      </c>
    </row>
    <row r="158" spans="1:21" s="24" customFormat="1" ht="72" x14ac:dyDescent="0.2">
      <c r="A158" s="54">
        <v>108</v>
      </c>
      <c r="B158" s="55" t="s">
        <v>502</v>
      </c>
      <c r="C158" s="56">
        <v>1</v>
      </c>
      <c r="D158" s="57">
        <v>21.8</v>
      </c>
      <c r="E158" s="58" t="s">
        <v>503</v>
      </c>
      <c r="F158" s="57"/>
      <c r="G158" s="57">
        <v>22</v>
      </c>
      <c r="H158" s="57" t="s">
        <v>453</v>
      </c>
      <c r="I158" s="57"/>
      <c r="J158" s="57">
        <v>117</v>
      </c>
      <c r="K158" s="58" t="s">
        <v>78</v>
      </c>
      <c r="L158" s="58"/>
      <c r="M158" s="58"/>
      <c r="N158" s="58"/>
      <c r="O158" s="58"/>
      <c r="P158" s="58"/>
      <c r="Q158" s="58"/>
      <c r="R158" s="58"/>
      <c r="S158" s="58"/>
      <c r="T158" s="58"/>
      <c r="U158" s="58"/>
    </row>
    <row r="159" spans="1:21" s="24" customFormat="1" ht="48" x14ac:dyDescent="0.2">
      <c r="A159" s="54">
        <v>109</v>
      </c>
      <c r="B159" s="55" t="s">
        <v>504</v>
      </c>
      <c r="C159" s="56" t="s">
        <v>505</v>
      </c>
      <c r="D159" s="57">
        <v>16.670000000000002</v>
      </c>
      <c r="E159" s="58" t="s">
        <v>506</v>
      </c>
      <c r="F159" s="57"/>
      <c r="G159" s="57">
        <v>2</v>
      </c>
      <c r="H159" s="57" t="s">
        <v>507</v>
      </c>
      <c r="I159" s="57"/>
      <c r="J159" s="57">
        <v>63</v>
      </c>
      <c r="K159" s="58" t="s">
        <v>508</v>
      </c>
      <c r="L159" s="58"/>
      <c r="M159" s="58"/>
      <c r="N159" s="58"/>
      <c r="O159" s="58"/>
      <c r="P159" s="58"/>
      <c r="Q159" s="58"/>
      <c r="R159" s="58"/>
      <c r="S159" s="58"/>
      <c r="T159" s="58"/>
      <c r="U159" s="58"/>
    </row>
    <row r="160" spans="1:21" s="24" customFormat="1" ht="48" x14ac:dyDescent="0.2">
      <c r="A160" s="54">
        <v>110</v>
      </c>
      <c r="B160" s="55" t="s">
        <v>486</v>
      </c>
      <c r="C160" s="56">
        <v>1</v>
      </c>
      <c r="D160" s="57">
        <v>6.49</v>
      </c>
      <c r="E160" s="58" t="s">
        <v>487</v>
      </c>
      <c r="F160" s="57"/>
      <c r="G160" s="57">
        <v>6</v>
      </c>
      <c r="H160" s="57" t="s">
        <v>509</v>
      </c>
      <c r="I160" s="57"/>
      <c r="J160" s="57">
        <v>18</v>
      </c>
      <c r="K160" s="58" t="s">
        <v>371</v>
      </c>
      <c r="L160" s="58"/>
      <c r="M160" s="58"/>
      <c r="N160" s="58"/>
      <c r="O160" s="58"/>
      <c r="P160" s="58"/>
      <c r="Q160" s="58"/>
      <c r="R160" s="58"/>
      <c r="S160" s="58"/>
      <c r="T160" s="58"/>
      <c r="U160" s="58"/>
    </row>
    <row r="161" spans="1:21" s="24" customFormat="1" ht="84" x14ac:dyDescent="0.2">
      <c r="A161" s="54">
        <v>111</v>
      </c>
      <c r="B161" s="55" t="s">
        <v>510</v>
      </c>
      <c r="C161" s="56" t="s">
        <v>511</v>
      </c>
      <c r="D161" s="57">
        <v>6411.65</v>
      </c>
      <c r="E161" s="58" t="s">
        <v>512</v>
      </c>
      <c r="F161" s="57" t="s">
        <v>513</v>
      </c>
      <c r="G161" s="57">
        <v>1</v>
      </c>
      <c r="H161" s="57">
        <v>1</v>
      </c>
      <c r="I161" s="57"/>
      <c r="J161" s="57">
        <v>15</v>
      </c>
      <c r="K161" s="58" t="s">
        <v>514</v>
      </c>
      <c r="L161" s="58"/>
      <c r="M161" s="58"/>
      <c r="N161" s="58"/>
      <c r="O161" s="58"/>
      <c r="P161" s="58"/>
      <c r="Q161" s="58"/>
      <c r="R161" s="58"/>
      <c r="S161" s="58"/>
      <c r="T161" s="58"/>
      <c r="U161" s="58" t="s">
        <v>515</v>
      </c>
    </row>
    <row r="162" spans="1:21" s="24" customFormat="1" ht="60" x14ac:dyDescent="0.2">
      <c r="A162" s="54">
        <v>112</v>
      </c>
      <c r="B162" s="55" t="s">
        <v>516</v>
      </c>
      <c r="C162" s="56">
        <v>0.2</v>
      </c>
      <c r="D162" s="57">
        <v>22.8</v>
      </c>
      <c r="E162" s="58" t="s">
        <v>288</v>
      </c>
      <c r="F162" s="57"/>
      <c r="G162" s="57">
        <v>5</v>
      </c>
      <c r="H162" s="57" t="s">
        <v>299</v>
      </c>
      <c r="I162" s="57"/>
      <c r="J162" s="57">
        <v>21</v>
      </c>
      <c r="K162" s="58" t="s">
        <v>517</v>
      </c>
      <c r="L162" s="58"/>
      <c r="M162" s="58"/>
      <c r="N162" s="58"/>
      <c r="O162" s="58"/>
      <c r="P162" s="58"/>
      <c r="Q162" s="58"/>
      <c r="R162" s="58"/>
      <c r="S162" s="58"/>
      <c r="T162" s="58"/>
      <c r="U162" s="58"/>
    </row>
    <row r="163" spans="1:21" s="24" customFormat="1" ht="84" x14ac:dyDescent="0.2">
      <c r="A163" s="54">
        <v>113</v>
      </c>
      <c r="B163" s="55" t="s">
        <v>518</v>
      </c>
      <c r="C163" s="56" t="s">
        <v>519</v>
      </c>
      <c r="D163" s="57">
        <v>698.42</v>
      </c>
      <c r="E163" s="58" t="s">
        <v>520</v>
      </c>
      <c r="F163" s="57">
        <v>14.46</v>
      </c>
      <c r="G163" s="57">
        <v>1</v>
      </c>
      <c r="H163" s="57">
        <v>1</v>
      </c>
      <c r="I163" s="57"/>
      <c r="J163" s="57">
        <v>14</v>
      </c>
      <c r="K163" s="58" t="s">
        <v>521</v>
      </c>
      <c r="L163" s="58"/>
      <c r="M163" s="58"/>
      <c r="N163" s="58"/>
      <c r="O163" s="58"/>
      <c r="P163" s="58"/>
      <c r="Q163" s="58"/>
      <c r="R163" s="58"/>
      <c r="S163" s="58"/>
      <c r="T163" s="58"/>
      <c r="U163" s="58"/>
    </row>
    <row r="164" spans="1:21" s="24" customFormat="1" ht="72" x14ac:dyDescent="0.2">
      <c r="A164" s="54">
        <v>114</v>
      </c>
      <c r="B164" s="55" t="s">
        <v>272</v>
      </c>
      <c r="C164" s="56" t="s">
        <v>522</v>
      </c>
      <c r="D164" s="57">
        <v>292.24</v>
      </c>
      <c r="E164" s="58" t="s">
        <v>274</v>
      </c>
      <c r="F164" s="57" t="s">
        <v>275</v>
      </c>
      <c r="G164" s="57">
        <v>6</v>
      </c>
      <c r="H164" s="57" t="s">
        <v>523</v>
      </c>
      <c r="I164" s="57">
        <v>2</v>
      </c>
      <c r="J164" s="57">
        <v>29</v>
      </c>
      <c r="K164" s="58" t="s">
        <v>524</v>
      </c>
      <c r="L164" s="58"/>
      <c r="M164" s="58"/>
      <c r="N164" s="58"/>
      <c r="O164" s="58"/>
      <c r="P164" s="58"/>
      <c r="Q164" s="58"/>
      <c r="R164" s="58"/>
      <c r="S164" s="58"/>
      <c r="T164" s="58"/>
      <c r="U164" s="58" t="s">
        <v>525</v>
      </c>
    </row>
    <row r="165" spans="1:21" s="24" customFormat="1" ht="108" x14ac:dyDescent="0.2">
      <c r="A165" s="54">
        <v>115</v>
      </c>
      <c r="B165" s="55" t="s">
        <v>526</v>
      </c>
      <c r="C165" s="56">
        <v>1</v>
      </c>
      <c r="D165" s="57">
        <v>190.19</v>
      </c>
      <c r="E165" s="58" t="s">
        <v>527</v>
      </c>
      <c r="F165" s="57">
        <v>101.25</v>
      </c>
      <c r="G165" s="57">
        <v>190</v>
      </c>
      <c r="H165" s="57" t="s">
        <v>528</v>
      </c>
      <c r="I165" s="57">
        <v>101</v>
      </c>
      <c r="J165" s="57">
        <v>1546</v>
      </c>
      <c r="K165" s="58" t="s">
        <v>529</v>
      </c>
      <c r="L165" s="58"/>
      <c r="M165" s="58"/>
      <c r="N165" s="58"/>
      <c r="O165" s="58"/>
      <c r="P165" s="58"/>
      <c r="Q165" s="58"/>
      <c r="R165" s="58"/>
      <c r="S165" s="58"/>
      <c r="T165" s="58"/>
      <c r="U165" s="58">
        <v>363</v>
      </c>
    </row>
    <row r="166" spans="1:21" s="24" customFormat="1" ht="48" x14ac:dyDescent="0.2">
      <c r="A166" s="54">
        <v>116</v>
      </c>
      <c r="B166" s="55" t="s">
        <v>530</v>
      </c>
      <c r="C166" s="56">
        <v>1</v>
      </c>
      <c r="D166" s="57">
        <v>92.47</v>
      </c>
      <c r="E166" s="58" t="s">
        <v>531</v>
      </c>
      <c r="F166" s="57"/>
      <c r="G166" s="57">
        <v>92</v>
      </c>
      <c r="H166" s="57" t="s">
        <v>532</v>
      </c>
      <c r="I166" s="57"/>
      <c r="J166" s="57">
        <v>431</v>
      </c>
      <c r="K166" s="58" t="s">
        <v>533</v>
      </c>
      <c r="L166" s="58"/>
      <c r="M166" s="58"/>
      <c r="N166" s="58"/>
      <c r="O166" s="58"/>
      <c r="P166" s="58"/>
      <c r="Q166" s="58"/>
      <c r="R166" s="58"/>
      <c r="S166" s="58"/>
      <c r="T166" s="58"/>
      <c r="U166" s="58"/>
    </row>
    <row r="167" spans="1:21" s="24" customFormat="1" ht="84" x14ac:dyDescent="0.2">
      <c r="A167" s="54">
        <v>117</v>
      </c>
      <c r="B167" s="55" t="s">
        <v>534</v>
      </c>
      <c r="C167" s="56">
        <v>1</v>
      </c>
      <c r="D167" s="57">
        <v>19.98</v>
      </c>
      <c r="E167" s="58" t="s">
        <v>535</v>
      </c>
      <c r="F167" s="57">
        <v>4.5999999999999996</v>
      </c>
      <c r="G167" s="57">
        <v>20</v>
      </c>
      <c r="H167" s="57" t="s">
        <v>536</v>
      </c>
      <c r="I167" s="57">
        <v>5</v>
      </c>
      <c r="J167" s="57">
        <v>116</v>
      </c>
      <c r="K167" s="58" t="s">
        <v>537</v>
      </c>
      <c r="L167" s="58"/>
      <c r="M167" s="58"/>
      <c r="N167" s="58"/>
      <c r="O167" s="58"/>
      <c r="P167" s="58"/>
      <c r="Q167" s="58"/>
      <c r="R167" s="58"/>
      <c r="S167" s="58"/>
      <c r="T167" s="58"/>
      <c r="U167" s="58">
        <v>16</v>
      </c>
    </row>
    <row r="168" spans="1:21" s="24" customFormat="1" ht="48" x14ac:dyDescent="0.2">
      <c r="A168" s="54">
        <v>118</v>
      </c>
      <c r="B168" s="55" t="s">
        <v>538</v>
      </c>
      <c r="C168" s="56" t="s">
        <v>539</v>
      </c>
      <c r="D168" s="57">
        <v>6383.96</v>
      </c>
      <c r="E168" s="58" t="s">
        <v>540</v>
      </c>
      <c r="F168" s="57" t="s">
        <v>541</v>
      </c>
      <c r="G168" s="57">
        <v>6</v>
      </c>
      <c r="H168" s="57" t="s">
        <v>386</v>
      </c>
      <c r="I168" s="57">
        <v>2</v>
      </c>
      <c r="J168" s="57">
        <v>45</v>
      </c>
      <c r="K168" s="58" t="s">
        <v>143</v>
      </c>
      <c r="L168" s="58"/>
      <c r="M168" s="58"/>
      <c r="N168" s="58"/>
      <c r="O168" s="58"/>
      <c r="P168" s="58"/>
      <c r="Q168" s="58"/>
      <c r="R168" s="58"/>
      <c r="S168" s="58"/>
      <c r="T168" s="58"/>
      <c r="U168" s="58" t="s">
        <v>525</v>
      </c>
    </row>
    <row r="169" spans="1:21" s="24" customFormat="1" ht="48" x14ac:dyDescent="0.2">
      <c r="A169" s="54">
        <v>119</v>
      </c>
      <c r="B169" s="55" t="s">
        <v>542</v>
      </c>
      <c r="C169" s="56">
        <v>0.10199999999999999</v>
      </c>
      <c r="D169" s="57">
        <v>568</v>
      </c>
      <c r="E169" s="58" t="s">
        <v>543</v>
      </c>
      <c r="F169" s="57"/>
      <c r="G169" s="57">
        <v>58</v>
      </c>
      <c r="H169" s="57" t="s">
        <v>544</v>
      </c>
      <c r="I169" s="57"/>
      <c r="J169" s="57">
        <v>277</v>
      </c>
      <c r="K169" s="58" t="s">
        <v>545</v>
      </c>
      <c r="L169" s="58"/>
      <c r="M169" s="58"/>
      <c r="N169" s="58"/>
      <c r="O169" s="58"/>
      <c r="P169" s="58"/>
      <c r="Q169" s="58"/>
      <c r="R169" s="58"/>
      <c r="S169" s="58"/>
      <c r="T169" s="58"/>
      <c r="U169" s="58"/>
    </row>
    <row r="170" spans="1:21" s="24" customFormat="1" ht="72" x14ac:dyDescent="0.2">
      <c r="A170" s="54">
        <v>120</v>
      </c>
      <c r="B170" s="55" t="s">
        <v>546</v>
      </c>
      <c r="C170" s="56">
        <v>1</v>
      </c>
      <c r="D170" s="57">
        <v>64.02</v>
      </c>
      <c r="E170" s="58" t="s">
        <v>547</v>
      </c>
      <c r="F170" s="57">
        <v>27.11</v>
      </c>
      <c r="G170" s="57">
        <v>64</v>
      </c>
      <c r="H170" s="57" t="s">
        <v>548</v>
      </c>
      <c r="I170" s="57">
        <v>27</v>
      </c>
      <c r="J170" s="57">
        <v>515</v>
      </c>
      <c r="K170" s="58" t="s">
        <v>549</v>
      </c>
      <c r="L170" s="58"/>
      <c r="M170" s="58"/>
      <c r="N170" s="58"/>
      <c r="O170" s="58"/>
      <c r="P170" s="58"/>
      <c r="Q170" s="58"/>
      <c r="R170" s="58"/>
      <c r="S170" s="58"/>
      <c r="T170" s="58"/>
      <c r="U170" s="58">
        <v>85</v>
      </c>
    </row>
    <row r="171" spans="1:21" s="24" customFormat="1" ht="36" x14ac:dyDescent="0.2">
      <c r="A171" s="54">
        <v>121</v>
      </c>
      <c r="B171" s="55" t="s">
        <v>219</v>
      </c>
      <c r="C171" s="56">
        <v>2</v>
      </c>
      <c r="D171" s="57">
        <v>88.4</v>
      </c>
      <c r="E171" s="58" t="s">
        <v>220</v>
      </c>
      <c r="F171" s="57"/>
      <c r="G171" s="57">
        <v>177</v>
      </c>
      <c r="H171" s="57" t="s">
        <v>303</v>
      </c>
      <c r="I171" s="57"/>
      <c r="J171" s="57">
        <v>1158</v>
      </c>
      <c r="K171" s="58" t="s">
        <v>304</v>
      </c>
      <c r="L171" s="58"/>
      <c r="M171" s="58"/>
      <c r="N171" s="58"/>
      <c r="O171" s="58"/>
      <c r="P171" s="58"/>
      <c r="Q171" s="58"/>
      <c r="R171" s="58"/>
      <c r="S171" s="58"/>
      <c r="T171" s="58"/>
      <c r="U171" s="58"/>
    </row>
    <row r="172" spans="1:21" s="24" customFormat="1" ht="48" x14ac:dyDescent="0.2">
      <c r="A172" s="54">
        <v>122</v>
      </c>
      <c r="B172" s="55" t="s">
        <v>550</v>
      </c>
      <c r="C172" s="56">
        <v>1</v>
      </c>
      <c r="D172" s="57">
        <v>2356.09</v>
      </c>
      <c r="E172" s="58" t="s">
        <v>551</v>
      </c>
      <c r="F172" s="57"/>
      <c r="G172" s="57">
        <v>2356</v>
      </c>
      <c r="H172" s="57" t="s">
        <v>552</v>
      </c>
      <c r="I172" s="57"/>
      <c r="J172" s="57">
        <v>15432</v>
      </c>
      <c r="K172" s="58" t="s">
        <v>553</v>
      </c>
      <c r="L172" s="58"/>
      <c r="M172" s="58"/>
      <c r="N172" s="58"/>
      <c r="O172" s="58"/>
      <c r="P172" s="58"/>
      <c r="Q172" s="58"/>
      <c r="R172" s="58"/>
      <c r="S172" s="58"/>
      <c r="T172" s="58"/>
      <c r="U172" s="58"/>
    </row>
    <row r="173" spans="1:21" s="24" customFormat="1" ht="48" x14ac:dyDescent="0.2">
      <c r="A173" s="54">
        <v>123</v>
      </c>
      <c r="B173" s="55" t="s">
        <v>554</v>
      </c>
      <c r="C173" s="56">
        <v>1</v>
      </c>
      <c r="D173" s="57">
        <v>1121.48</v>
      </c>
      <c r="E173" s="58" t="s">
        <v>555</v>
      </c>
      <c r="F173" s="57"/>
      <c r="G173" s="57">
        <v>1121</v>
      </c>
      <c r="H173" s="57" t="s">
        <v>556</v>
      </c>
      <c r="I173" s="57"/>
      <c r="J173" s="57">
        <v>7346</v>
      </c>
      <c r="K173" s="58" t="s">
        <v>557</v>
      </c>
      <c r="L173" s="58"/>
      <c r="M173" s="58"/>
      <c r="N173" s="58"/>
      <c r="O173" s="58"/>
      <c r="P173" s="58"/>
      <c r="Q173" s="58"/>
      <c r="R173" s="58"/>
      <c r="S173" s="58"/>
      <c r="T173" s="58"/>
      <c r="U173" s="58"/>
    </row>
    <row r="174" spans="1:21" s="24" customFormat="1" ht="36" x14ac:dyDescent="0.2">
      <c r="A174" s="54">
        <v>124</v>
      </c>
      <c r="B174" s="55" t="s">
        <v>558</v>
      </c>
      <c r="C174" s="56">
        <v>1</v>
      </c>
      <c r="D174" s="57">
        <v>725.67</v>
      </c>
      <c r="E174" s="58" t="s">
        <v>559</v>
      </c>
      <c r="F174" s="57"/>
      <c r="G174" s="57">
        <v>726</v>
      </c>
      <c r="H174" s="57" t="s">
        <v>560</v>
      </c>
      <c r="I174" s="57"/>
      <c r="J174" s="57">
        <v>4753</v>
      </c>
      <c r="K174" s="58" t="s">
        <v>561</v>
      </c>
      <c r="L174" s="58"/>
      <c r="M174" s="58"/>
      <c r="N174" s="58"/>
      <c r="O174" s="58"/>
      <c r="P174" s="58"/>
      <c r="Q174" s="58"/>
      <c r="R174" s="58"/>
      <c r="S174" s="58"/>
      <c r="T174" s="58"/>
      <c r="U174" s="58"/>
    </row>
    <row r="175" spans="1:21" s="24" customFormat="1" ht="84" x14ac:dyDescent="0.2">
      <c r="A175" s="54">
        <v>125</v>
      </c>
      <c r="B175" s="55" t="s">
        <v>215</v>
      </c>
      <c r="C175" s="56">
        <v>1</v>
      </c>
      <c r="D175" s="57">
        <v>62.82</v>
      </c>
      <c r="E175" s="58" t="s">
        <v>216</v>
      </c>
      <c r="F175" s="57">
        <v>28.74</v>
      </c>
      <c r="G175" s="57">
        <v>63</v>
      </c>
      <c r="H175" s="57" t="s">
        <v>562</v>
      </c>
      <c r="I175" s="57">
        <v>29</v>
      </c>
      <c r="J175" s="57">
        <v>518</v>
      </c>
      <c r="K175" s="58" t="s">
        <v>563</v>
      </c>
      <c r="L175" s="58"/>
      <c r="M175" s="58"/>
      <c r="N175" s="58"/>
      <c r="O175" s="58"/>
      <c r="P175" s="58"/>
      <c r="Q175" s="58"/>
      <c r="R175" s="58"/>
      <c r="S175" s="58"/>
      <c r="T175" s="58"/>
      <c r="U175" s="58">
        <v>91</v>
      </c>
    </row>
    <row r="176" spans="1:21" s="24" customFormat="1" ht="72" x14ac:dyDescent="0.2">
      <c r="A176" s="54">
        <v>126</v>
      </c>
      <c r="B176" s="55" t="s">
        <v>564</v>
      </c>
      <c r="C176" s="56">
        <v>1</v>
      </c>
      <c r="D176" s="57">
        <v>315.77999999999997</v>
      </c>
      <c r="E176" s="58" t="s">
        <v>565</v>
      </c>
      <c r="F176" s="57" t="s">
        <v>226</v>
      </c>
      <c r="G176" s="57">
        <v>316</v>
      </c>
      <c r="H176" s="57" t="s">
        <v>566</v>
      </c>
      <c r="I176" s="57" t="s">
        <v>282</v>
      </c>
      <c r="J176" s="57">
        <v>2376</v>
      </c>
      <c r="K176" s="58" t="s">
        <v>567</v>
      </c>
      <c r="L176" s="58"/>
      <c r="M176" s="58"/>
      <c r="N176" s="58"/>
      <c r="O176" s="58"/>
      <c r="P176" s="58"/>
      <c r="Q176" s="58"/>
      <c r="R176" s="58"/>
      <c r="S176" s="58"/>
      <c r="T176" s="58"/>
      <c r="U176" s="58" t="s">
        <v>284</v>
      </c>
    </row>
    <row r="177" spans="1:21" s="24" customFormat="1" ht="17.850000000000001" customHeight="1" x14ac:dyDescent="0.2">
      <c r="A177" s="64" t="s">
        <v>568</v>
      </c>
      <c r="B177" s="65"/>
      <c r="C177" s="65"/>
      <c r="D177" s="65"/>
      <c r="E177" s="65"/>
      <c r="F177" s="65"/>
      <c r="G177" s="65"/>
      <c r="H177" s="65"/>
      <c r="I177" s="65"/>
      <c r="J177" s="65"/>
      <c r="K177" s="65"/>
      <c r="L177" s="65"/>
      <c r="M177" s="65"/>
      <c r="N177" s="65"/>
      <c r="O177" s="65"/>
      <c r="P177" s="65"/>
      <c r="Q177" s="65"/>
      <c r="R177" s="65"/>
      <c r="S177" s="65"/>
      <c r="T177" s="65"/>
      <c r="U177" s="65"/>
    </row>
    <row r="178" spans="1:21" s="24" customFormat="1" ht="72" x14ac:dyDescent="0.2">
      <c r="A178" s="54">
        <v>127</v>
      </c>
      <c r="B178" s="55" t="s">
        <v>546</v>
      </c>
      <c r="C178" s="56">
        <v>4</v>
      </c>
      <c r="D178" s="57">
        <v>64.02</v>
      </c>
      <c r="E178" s="58" t="s">
        <v>547</v>
      </c>
      <c r="F178" s="57">
        <v>27.11</v>
      </c>
      <c r="G178" s="57">
        <v>256</v>
      </c>
      <c r="H178" s="57" t="s">
        <v>569</v>
      </c>
      <c r="I178" s="57">
        <v>108</v>
      </c>
      <c r="J178" s="57">
        <v>2059</v>
      </c>
      <c r="K178" s="58" t="s">
        <v>570</v>
      </c>
      <c r="L178" s="58"/>
      <c r="M178" s="58"/>
      <c r="N178" s="58"/>
      <c r="O178" s="58"/>
      <c r="P178" s="58"/>
      <c r="Q178" s="58"/>
      <c r="R178" s="58"/>
      <c r="S178" s="58"/>
      <c r="T178" s="58"/>
      <c r="U178" s="58">
        <v>338</v>
      </c>
    </row>
    <row r="179" spans="1:21" s="24" customFormat="1" ht="36" x14ac:dyDescent="0.2">
      <c r="A179" s="54">
        <v>128</v>
      </c>
      <c r="B179" s="55" t="s">
        <v>571</v>
      </c>
      <c r="C179" s="56">
        <v>2</v>
      </c>
      <c r="D179" s="57">
        <v>99.66</v>
      </c>
      <c r="E179" s="58" t="s">
        <v>572</v>
      </c>
      <c r="F179" s="57"/>
      <c r="G179" s="57">
        <v>199</v>
      </c>
      <c r="H179" s="57" t="s">
        <v>573</v>
      </c>
      <c r="I179" s="57"/>
      <c r="J179" s="57">
        <v>1306</v>
      </c>
      <c r="K179" s="58" t="s">
        <v>574</v>
      </c>
      <c r="L179" s="58"/>
      <c r="M179" s="58"/>
      <c r="N179" s="58"/>
      <c r="O179" s="58"/>
      <c r="P179" s="58"/>
      <c r="Q179" s="58"/>
      <c r="R179" s="58"/>
      <c r="S179" s="58"/>
      <c r="T179" s="58"/>
      <c r="U179" s="58"/>
    </row>
    <row r="180" spans="1:21" s="24" customFormat="1" ht="36" x14ac:dyDescent="0.2">
      <c r="A180" s="54">
        <v>129</v>
      </c>
      <c r="B180" s="55" t="s">
        <v>219</v>
      </c>
      <c r="C180" s="56">
        <v>2</v>
      </c>
      <c r="D180" s="57">
        <v>88.4</v>
      </c>
      <c r="E180" s="58" t="s">
        <v>220</v>
      </c>
      <c r="F180" s="57"/>
      <c r="G180" s="57">
        <v>177</v>
      </c>
      <c r="H180" s="57" t="s">
        <v>303</v>
      </c>
      <c r="I180" s="57"/>
      <c r="J180" s="57">
        <v>1158</v>
      </c>
      <c r="K180" s="58" t="s">
        <v>304</v>
      </c>
      <c r="L180" s="58"/>
      <c r="M180" s="58"/>
      <c r="N180" s="58"/>
      <c r="O180" s="58"/>
      <c r="P180" s="58"/>
      <c r="Q180" s="58"/>
      <c r="R180" s="58"/>
      <c r="S180" s="58"/>
      <c r="T180" s="58"/>
      <c r="U180" s="58"/>
    </row>
    <row r="181" spans="1:21" s="24" customFormat="1" ht="60" x14ac:dyDescent="0.2">
      <c r="A181" s="54">
        <v>130</v>
      </c>
      <c r="B181" s="55" t="s">
        <v>575</v>
      </c>
      <c r="C181" s="56">
        <v>1</v>
      </c>
      <c r="D181" s="57">
        <v>700</v>
      </c>
      <c r="E181" s="58" t="s">
        <v>576</v>
      </c>
      <c r="F181" s="57"/>
      <c r="G181" s="57">
        <v>700</v>
      </c>
      <c r="H181" s="57" t="s">
        <v>576</v>
      </c>
      <c r="I181" s="57"/>
      <c r="J181" s="57">
        <v>878</v>
      </c>
      <c r="K181" s="58" t="s">
        <v>577</v>
      </c>
      <c r="L181" s="58"/>
      <c r="M181" s="58"/>
      <c r="N181" s="58"/>
      <c r="O181" s="58"/>
      <c r="P181" s="58"/>
      <c r="Q181" s="58"/>
      <c r="R181" s="58"/>
      <c r="S181" s="58"/>
      <c r="T181" s="58"/>
      <c r="U181" s="58"/>
    </row>
    <row r="182" spans="1:21" s="24" customFormat="1" ht="60" x14ac:dyDescent="0.2">
      <c r="A182" s="54">
        <v>131</v>
      </c>
      <c r="B182" s="55" t="s">
        <v>578</v>
      </c>
      <c r="C182" s="56">
        <v>1</v>
      </c>
      <c r="D182" s="57">
        <v>103.75</v>
      </c>
      <c r="E182" s="58" t="s">
        <v>579</v>
      </c>
      <c r="F182" s="57"/>
      <c r="G182" s="57">
        <v>104</v>
      </c>
      <c r="H182" s="57" t="s">
        <v>580</v>
      </c>
      <c r="I182" s="57"/>
      <c r="J182" s="57">
        <v>293</v>
      </c>
      <c r="K182" s="58" t="s">
        <v>581</v>
      </c>
      <c r="L182" s="58"/>
      <c r="M182" s="58"/>
      <c r="N182" s="58"/>
      <c r="O182" s="58"/>
      <c r="P182" s="58"/>
      <c r="Q182" s="58"/>
      <c r="R182" s="58"/>
      <c r="S182" s="58"/>
      <c r="T182" s="58"/>
      <c r="U182" s="58"/>
    </row>
    <row r="183" spans="1:21" s="24" customFormat="1" ht="108" x14ac:dyDescent="0.2">
      <c r="A183" s="54">
        <v>132</v>
      </c>
      <c r="B183" s="55" t="s">
        <v>526</v>
      </c>
      <c r="C183" s="56">
        <v>1</v>
      </c>
      <c r="D183" s="57">
        <v>190.19</v>
      </c>
      <c r="E183" s="58" t="s">
        <v>527</v>
      </c>
      <c r="F183" s="57">
        <v>101.25</v>
      </c>
      <c r="G183" s="57">
        <v>190</v>
      </c>
      <c r="H183" s="57" t="s">
        <v>528</v>
      </c>
      <c r="I183" s="57">
        <v>101</v>
      </c>
      <c r="J183" s="57">
        <v>1546</v>
      </c>
      <c r="K183" s="58" t="s">
        <v>529</v>
      </c>
      <c r="L183" s="58"/>
      <c r="M183" s="58"/>
      <c r="N183" s="58"/>
      <c r="O183" s="58"/>
      <c r="P183" s="58"/>
      <c r="Q183" s="58"/>
      <c r="R183" s="58"/>
      <c r="S183" s="58"/>
      <c r="T183" s="58"/>
      <c r="U183" s="58">
        <v>363</v>
      </c>
    </row>
    <row r="184" spans="1:21" s="24" customFormat="1" ht="48" x14ac:dyDescent="0.2">
      <c r="A184" s="54">
        <v>133</v>
      </c>
      <c r="B184" s="55" t="s">
        <v>582</v>
      </c>
      <c r="C184" s="56">
        <v>1</v>
      </c>
      <c r="D184" s="57">
        <v>60.8</v>
      </c>
      <c r="E184" s="58" t="s">
        <v>583</v>
      </c>
      <c r="F184" s="57"/>
      <c r="G184" s="57">
        <v>61</v>
      </c>
      <c r="H184" s="57" t="s">
        <v>584</v>
      </c>
      <c r="I184" s="57"/>
      <c r="J184" s="57">
        <v>260</v>
      </c>
      <c r="K184" s="58" t="s">
        <v>585</v>
      </c>
      <c r="L184" s="58"/>
      <c r="M184" s="58"/>
      <c r="N184" s="58"/>
      <c r="O184" s="58"/>
      <c r="P184" s="58"/>
      <c r="Q184" s="58"/>
      <c r="R184" s="58"/>
      <c r="S184" s="58"/>
      <c r="T184" s="58"/>
      <c r="U184" s="58"/>
    </row>
    <row r="185" spans="1:21" s="24" customFormat="1" ht="84" x14ac:dyDescent="0.2">
      <c r="A185" s="54">
        <v>134</v>
      </c>
      <c r="B185" s="55" t="s">
        <v>586</v>
      </c>
      <c r="C185" s="56">
        <v>1</v>
      </c>
      <c r="D185" s="57">
        <v>34.74</v>
      </c>
      <c r="E185" s="58" t="s">
        <v>587</v>
      </c>
      <c r="F185" s="57">
        <v>4.4800000000000004</v>
      </c>
      <c r="G185" s="57">
        <v>35</v>
      </c>
      <c r="H185" s="57" t="s">
        <v>588</v>
      </c>
      <c r="I185" s="57">
        <v>4</v>
      </c>
      <c r="J185" s="57">
        <v>257</v>
      </c>
      <c r="K185" s="58" t="s">
        <v>589</v>
      </c>
      <c r="L185" s="58"/>
      <c r="M185" s="58"/>
      <c r="N185" s="58"/>
      <c r="O185" s="58"/>
      <c r="P185" s="58"/>
      <c r="Q185" s="58"/>
      <c r="R185" s="58"/>
      <c r="S185" s="58"/>
      <c r="T185" s="58"/>
      <c r="U185" s="58">
        <v>26</v>
      </c>
    </row>
    <row r="186" spans="1:21" s="24" customFormat="1" ht="36" x14ac:dyDescent="0.2">
      <c r="A186" s="54">
        <v>135</v>
      </c>
      <c r="B186" s="55" t="s">
        <v>590</v>
      </c>
      <c r="C186" s="56">
        <v>1</v>
      </c>
      <c r="D186" s="57">
        <v>321.68</v>
      </c>
      <c r="E186" s="58" t="s">
        <v>591</v>
      </c>
      <c r="F186" s="57"/>
      <c r="G186" s="57">
        <v>322</v>
      </c>
      <c r="H186" s="57" t="s">
        <v>592</v>
      </c>
      <c r="I186" s="57"/>
      <c r="J186" s="57">
        <v>2107</v>
      </c>
      <c r="K186" s="58" t="s">
        <v>593</v>
      </c>
      <c r="L186" s="58"/>
      <c r="M186" s="58"/>
      <c r="N186" s="58"/>
      <c r="O186" s="58"/>
      <c r="P186" s="58"/>
      <c r="Q186" s="58"/>
      <c r="R186" s="58"/>
      <c r="S186" s="58"/>
      <c r="T186" s="58"/>
      <c r="U186" s="58"/>
    </row>
    <row r="187" spans="1:21" s="24" customFormat="1" ht="48" x14ac:dyDescent="0.2">
      <c r="A187" s="54">
        <v>136</v>
      </c>
      <c r="B187" s="55" t="s">
        <v>594</v>
      </c>
      <c r="C187" s="56" t="s">
        <v>318</v>
      </c>
      <c r="D187" s="57">
        <v>3659.44</v>
      </c>
      <c r="E187" s="58" t="s">
        <v>595</v>
      </c>
      <c r="F187" s="57">
        <v>430.27</v>
      </c>
      <c r="G187" s="57">
        <v>37</v>
      </c>
      <c r="H187" s="57" t="s">
        <v>596</v>
      </c>
      <c r="I187" s="57">
        <v>4</v>
      </c>
      <c r="J187" s="57">
        <v>393</v>
      </c>
      <c r="K187" s="58" t="s">
        <v>597</v>
      </c>
      <c r="L187" s="58"/>
      <c r="M187" s="58"/>
      <c r="N187" s="58"/>
      <c r="O187" s="58"/>
      <c r="P187" s="58"/>
      <c r="Q187" s="58"/>
      <c r="R187" s="58"/>
      <c r="S187" s="58"/>
      <c r="T187" s="58"/>
      <c r="U187" s="58">
        <v>25</v>
      </c>
    </row>
    <row r="188" spans="1:21" s="24" customFormat="1" ht="48" x14ac:dyDescent="0.2">
      <c r="A188" s="54">
        <v>137</v>
      </c>
      <c r="B188" s="55" t="s">
        <v>598</v>
      </c>
      <c r="C188" s="56" t="s">
        <v>599</v>
      </c>
      <c r="D188" s="57">
        <v>350</v>
      </c>
      <c r="E188" s="58" t="s">
        <v>600</v>
      </c>
      <c r="F188" s="57" t="s">
        <v>601</v>
      </c>
      <c r="G188" s="57"/>
      <c r="H188" s="57"/>
      <c r="I188" s="57"/>
      <c r="J188" s="57">
        <v>5</v>
      </c>
      <c r="K188" s="58">
        <v>4</v>
      </c>
      <c r="L188" s="58"/>
      <c r="M188" s="58"/>
      <c r="N188" s="58"/>
      <c r="O188" s="58"/>
      <c r="P188" s="58"/>
      <c r="Q188" s="58"/>
      <c r="R188" s="58"/>
      <c r="S188" s="58"/>
      <c r="T188" s="58"/>
      <c r="U188" s="58">
        <v>1</v>
      </c>
    </row>
    <row r="189" spans="1:21" s="24" customFormat="1" ht="36" x14ac:dyDescent="0.2">
      <c r="A189" s="59">
        <v>138</v>
      </c>
      <c r="B189" s="60" t="s">
        <v>602</v>
      </c>
      <c r="C189" s="61">
        <v>1</v>
      </c>
      <c r="D189" s="62">
        <v>493.9</v>
      </c>
      <c r="E189" s="63" t="s">
        <v>603</v>
      </c>
      <c r="F189" s="62"/>
      <c r="G189" s="62">
        <v>494</v>
      </c>
      <c r="H189" s="62" t="s">
        <v>604</v>
      </c>
      <c r="I189" s="62"/>
      <c r="J189" s="62">
        <v>801</v>
      </c>
      <c r="K189" s="63" t="s">
        <v>605</v>
      </c>
      <c r="L189" s="63"/>
      <c r="M189" s="63"/>
      <c r="N189" s="63"/>
      <c r="O189" s="63"/>
      <c r="P189" s="63"/>
      <c r="Q189" s="63"/>
      <c r="R189" s="63"/>
      <c r="S189" s="63"/>
      <c r="T189" s="63"/>
      <c r="U189" s="63"/>
    </row>
    <row r="190" spans="1:21" s="24" customFormat="1" ht="21" customHeight="1" x14ac:dyDescent="0.2">
      <c r="A190" s="52" t="s">
        <v>606</v>
      </c>
      <c r="B190" s="53"/>
      <c r="C190" s="53"/>
      <c r="D190" s="53"/>
      <c r="E190" s="53"/>
      <c r="F190" s="53"/>
      <c r="G190" s="53"/>
      <c r="H190" s="53"/>
      <c r="I190" s="53"/>
      <c r="J190" s="53"/>
      <c r="K190" s="53"/>
      <c r="L190" s="53"/>
      <c r="M190" s="53"/>
      <c r="N190" s="53"/>
      <c r="O190" s="53"/>
      <c r="P190" s="53"/>
      <c r="Q190" s="53"/>
      <c r="R190" s="53"/>
      <c r="S190" s="53"/>
      <c r="T190" s="53"/>
      <c r="U190" s="53"/>
    </row>
    <row r="191" spans="1:21" s="24" customFormat="1" ht="60" x14ac:dyDescent="0.2">
      <c r="A191" s="54">
        <v>139</v>
      </c>
      <c r="B191" s="55" t="s">
        <v>607</v>
      </c>
      <c r="C191" s="56">
        <v>1</v>
      </c>
      <c r="D191" s="57">
        <v>188.48</v>
      </c>
      <c r="E191" s="58" t="s">
        <v>608</v>
      </c>
      <c r="F191" s="57">
        <v>85.41</v>
      </c>
      <c r="G191" s="57">
        <v>188</v>
      </c>
      <c r="H191" s="57" t="s">
        <v>609</v>
      </c>
      <c r="I191" s="57">
        <v>85</v>
      </c>
      <c r="J191" s="57">
        <v>1372</v>
      </c>
      <c r="K191" s="58" t="s">
        <v>610</v>
      </c>
      <c r="L191" s="58"/>
      <c r="M191" s="58"/>
      <c r="N191" s="58"/>
      <c r="O191" s="58"/>
      <c r="P191" s="58"/>
      <c r="Q191" s="58"/>
      <c r="R191" s="58"/>
      <c r="S191" s="58"/>
      <c r="T191" s="58"/>
      <c r="U191" s="58">
        <v>310</v>
      </c>
    </row>
    <row r="192" spans="1:21" s="24" customFormat="1" ht="60" x14ac:dyDescent="0.2">
      <c r="A192" s="54">
        <v>140</v>
      </c>
      <c r="B192" s="55" t="s">
        <v>611</v>
      </c>
      <c r="C192" s="56" t="s">
        <v>612</v>
      </c>
      <c r="D192" s="57">
        <v>17.54</v>
      </c>
      <c r="E192" s="58">
        <v>4.99</v>
      </c>
      <c r="F192" s="57" t="s">
        <v>613</v>
      </c>
      <c r="G192" s="57">
        <v>33</v>
      </c>
      <c r="H192" s="57">
        <v>9</v>
      </c>
      <c r="I192" s="57" t="s">
        <v>614</v>
      </c>
      <c r="J192" s="57">
        <v>300</v>
      </c>
      <c r="K192" s="58">
        <v>133</v>
      </c>
      <c r="L192" s="58"/>
      <c r="M192" s="58"/>
      <c r="N192" s="58"/>
      <c r="O192" s="58"/>
      <c r="P192" s="58"/>
      <c r="Q192" s="58"/>
      <c r="R192" s="58"/>
      <c r="S192" s="58"/>
      <c r="T192" s="58"/>
      <c r="U192" s="58" t="s">
        <v>615</v>
      </c>
    </row>
    <row r="193" spans="1:21" s="24" customFormat="1" ht="72" x14ac:dyDescent="0.2">
      <c r="A193" s="54">
        <v>141</v>
      </c>
      <c r="B193" s="55" t="s">
        <v>616</v>
      </c>
      <c r="C193" s="56" t="s">
        <v>612</v>
      </c>
      <c r="D193" s="57">
        <v>6.04</v>
      </c>
      <c r="E193" s="58">
        <v>0.97</v>
      </c>
      <c r="F193" s="57" t="s">
        <v>617</v>
      </c>
      <c r="G193" s="57">
        <v>11</v>
      </c>
      <c r="H193" s="57">
        <v>2</v>
      </c>
      <c r="I193" s="57" t="s">
        <v>618</v>
      </c>
      <c r="J193" s="57">
        <v>92</v>
      </c>
      <c r="K193" s="58">
        <v>26</v>
      </c>
      <c r="L193" s="58"/>
      <c r="M193" s="58"/>
      <c r="N193" s="58"/>
      <c r="O193" s="58"/>
      <c r="P193" s="58"/>
      <c r="Q193" s="58"/>
      <c r="R193" s="58"/>
      <c r="S193" s="58"/>
      <c r="T193" s="58"/>
      <c r="U193" s="58" t="s">
        <v>619</v>
      </c>
    </row>
    <row r="194" spans="1:21" s="24" customFormat="1" ht="60" x14ac:dyDescent="0.2">
      <c r="A194" s="54">
        <v>142</v>
      </c>
      <c r="B194" s="55" t="s">
        <v>620</v>
      </c>
      <c r="C194" s="56">
        <v>4</v>
      </c>
      <c r="D194" s="57">
        <v>1.1399999999999999</v>
      </c>
      <c r="E194" s="58" t="s">
        <v>621</v>
      </c>
      <c r="F194" s="57"/>
      <c r="G194" s="57">
        <v>5</v>
      </c>
      <c r="H194" s="57" t="s">
        <v>622</v>
      </c>
      <c r="I194" s="57"/>
      <c r="J194" s="57">
        <v>64</v>
      </c>
      <c r="K194" s="58">
        <v>64</v>
      </c>
      <c r="L194" s="58"/>
      <c r="M194" s="58"/>
      <c r="N194" s="58"/>
      <c r="O194" s="58"/>
      <c r="P194" s="58"/>
      <c r="Q194" s="58"/>
      <c r="R194" s="58"/>
      <c r="S194" s="58"/>
      <c r="T194" s="58"/>
      <c r="U194" s="58"/>
    </row>
    <row r="195" spans="1:21" s="24" customFormat="1" ht="60" x14ac:dyDescent="0.2">
      <c r="A195" s="54">
        <v>143</v>
      </c>
      <c r="B195" s="55" t="s">
        <v>623</v>
      </c>
      <c r="C195" s="56">
        <v>17</v>
      </c>
      <c r="D195" s="57">
        <v>1.71</v>
      </c>
      <c r="E195" s="58" t="s">
        <v>624</v>
      </c>
      <c r="F195" s="57"/>
      <c r="G195" s="57">
        <v>29</v>
      </c>
      <c r="H195" s="57">
        <v>29</v>
      </c>
      <c r="I195" s="57"/>
      <c r="J195" s="57">
        <v>409</v>
      </c>
      <c r="K195" s="58">
        <v>409</v>
      </c>
      <c r="L195" s="58"/>
      <c r="M195" s="58"/>
      <c r="N195" s="58"/>
      <c r="O195" s="58"/>
      <c r="P195" s="58"/>
      <c r="Q195" s="58"/>
      <c r="R195" s="58"/>
      <c r="S195" s="58"/>
      <c r="T195" s="58"/>
      <c r="U195" s="58"/>
    </row>
    <row r="196" spans="1:21" s="24" customFormat="1" ht="72" x14ac:dyDescent="0.2">
      <c r="A196" s="54">
        <v>144</v>
      </c>
      <c r="B196" s="55" t="s">
        <v>625</v>
      </c>
      <c r="C196" s="56">
        <v>1</v>
      </c>
      <c r="D196" s="57">
        <v>968.45</v>
      </c>
      <c r="E196" s="58">
        <v>170.24</v>
      </c>
      <c r="F196" s="57" t="s">
        <v>626</v>
      </c>
      <c r="G196" s="57">
        <v>968</v>
      </c>
      <c r="H196" s="57">
        <v>170</v>
      </c>
      <c r="I196" s="57" t="s">
        <v>627</v>
      </c>
      <c r="J196" s="57">
        <v>8007</v>
      </c>
      <c r="K196" s="58">
        <v>2434</v>
      </c>
      <c r="L196" s="58"/>
      <c r="M196" s="58"/>
      <c r="N196" s="58"/>
      <c r="O196" s="58"/>
      <c r="P196" s="58"/>
      <c r="Q196" s="58"/>
      <c r="R196" s="58"/>
      <c r="S196" s="58"/>
      <c r="T196" s="58"/>
      <c r="U196" s="58" t="s">
        <v>628</v>
      </c>
    </row>
    <row r="197" spans="1:21" s="24" customFormat="1" ht="60" x14ac:dyDescent="0.2">
      <c r="A197" s="54">
        <v>145</v>
      </c>
      <c r="B197" s="55" t="s">
        <v>629</v>
      </c>
      <c r="C197" s="56">
        <v>13</v>
      </c>
      <c r="D197" s="57">
        <v>1.43</v>
      </c>
      <c r="E197" s="58" t="s">
        <v>630</v>
      </c>
      <c r="F197" s="57"/>
      <c r="G197" s="57">
        <v>19</v>
      </c>
      <c r="H197" s="57" t="s">
        <v>631</v>
      </c>
      <c r="I197" s="57"/>
      <c r="J197" s="57">
        <v>261</v>
      </c>
      <c r="K197" s="58">
        <v>261</v>
      </c>
      <c r="L197" s="58"/>
      <c r="M197" s="58"/>
      <c r="N197" s="58"/>
      <c r="O197" s="58"/>
      <c r="P197" s="58"/>
      <c r="Q197" s="58"/>
      <c r="R197" s="58"/>
      <c r="S197" s="58"/>
      <c r="T197" s="58"/>
      <c r="U197" s="58"/>
    </row>
    <row r="198" spans="1:21" s="24" customFormat="1" ht="72" x14ac:dyDescent="0.2">
      <c r="A198" s="54">
        <v>146</v>
      </c>
      <c r="B198" s="55" t="s">
        <v>632</v>
      </c>
      <c r="C198" s="56">
        <v>2</v>
      </c>
      <c r="D198" s="57">
        <v>35.729999999999997</v>
      </c>
      <c r="E198" s="58" t="s">
        <v>633</v>
      </c>
      <c r="F198" s="57">
        <v>15.37</v>
      </c>
      <c r="G198" s="57">
        <v>71</v>
      </c>
      <c r="H198" s="57" t="s">
        <v>634</v>
      </c>
      <c r="I198" s="57">
        <v>31</v>
      </c>
      <c r="J198" s="57">
        <v>538</v>
      </c>
      <c r="K198" s="58" t="s">
        <v>635</v>
      </c>
      <c r="L198" s="58"/>
      <c r="M198" s="58"/>
      <c r="N198" s="58"/>
      <c r="O198" s="58"/>
      <c r="P198" s="58"/>
      <c r="Q198" s="58"/>
      <c r="R198" s="58"/>
      <c r="S198" s="58"/>
      <c r="T198" s="58"/>
      <c r="U198" s="58">
        <v>89</v>
      </c>
    </row>
    <row r="199" spans="1:21" s="24" customFormat="1" ht="17.850000000000001" customHeight="1" x14ac:dyDescent="0.2">
      <c r="A199" s="64" t="s">
        <v>636</v>
      </c>
      <c r="B199" s="65"/>
      <c r="C199" s="65"/>
      <c r="D199" s="65"/>
      <c r="E199" s="65"/>
      <c r="F199" s="65"/>
      <c r="G199" s="65"/>
      <c r="H199" s="65"/>
      <c r="I199" s="65"/>
      <c r="J199" s="65"/>
      <c r="K199" s="65"/>
      <c r="L199" s="65"/>
      <c r="M199" s="65"/>
      <c r="N199" s="65"/>
      <c r="O199" s="65"/>
      <c r="P199" s="65"/>
      <c r="Q199" s="65"/>
      <c r="R199" s="65"/>
      <c r="S199" s="65"/>
      <c r="T199" s="65"/>
      <c r="U199" s="65"/>
    </row>
    <row r="200" spans="1:21" s="24" customFormat="1" ht="36" x14ac:dyDescent="0.2">
      <c r="A200" s="54">
        <v>147</v>
      </c>
      <c r="B200" s="55" t="s">
        <v>637</v>
      </c>
      <c r="C200" s="56" t="s">
        <v>638</v>
      </c>
      <c r="D200" s="57">
        <v>25.08</v>
      </c>
      <c r="E200" s="58">
        <v>25.08</v>
      </c>
      <c r="F200" s="57"/>
      <c r="G200" s="57"/>
      <c r="H200" s="57"/>
      <c r="I200" s="57"/>
      <c r="J200" s="57">
        <v>2</v>
      </c>
      <c r="K200" s="58">
        <v>2</v>
      </c>
      <c r="L200" s="58"/>
      <c r="M200" s="58"/>
      <c r="N200" s="58"/>
      <c r="O200" s="58"/>
      <c r="P200" s="58"/>
      <c r="Q200" s="58"/>
      <c r="R200" s="58"/>
      <c r="S200" s="58"/>
      <c r="T200" s="58"/>
      <c r="U200" s="58"/>
    </row>
    <row r="201" spans="1:21" s="24" customFormat="1" ht="84" x14ac:dyDescent="0.2">
      <c r="A201" s="59">
        <v>148</v>
      </c>
      <c r="B201" s="60" t="s">
        <v>639</v>
      </c>
      <c r="C201" s="61">
        <v>2.4</v>
      </c>
      <c r="D201" s="62">
        <v>14.74</v>
      </c>
      <c r="E201" s="63">
        <v>14.74</v>
      </c>
      <c r="F201" s="62"/>
      <c r="G201" s="62">
        <v>35</v>
      </c>
      <c r="H201" s="62">
        <v>35</v>
      </c>
      <c r="I201" s="62"/>
      <c r="J201" s="62">
        <v>232</v>
      </c>
      <c r="K201" s="63">
        <v>232</v>
      </c>
      <c r="L201" s="63"/>
      <c r="M201" s="63"/>
      <c r="N201" s="63"/>
      <c r="O201" s="63"/>
      <c r="P201" s="63"/>
      <c r="Q201" s="63"/>
      <c r="R201" s="63"/>
      <c r="S201" s="63"/>
      <c r="T201" s="63"/>
      <c r="U201" s="63"/>
    </row>
    <row r="202" spans="1:21" s="24" customFormat="1" ht="36" x14ac:dyDescent="0.2">
      <c r="A202" s="66" t="s">
        <v>640</v>
      </c>
      <c r="B202" s="67"/>
      <c r="C202" s="67"/>
      <c r="D202" s="67"/>
      <c r="E202" s="67"/>
      <c r="F202" s="67"/>
      <c r="G202" s="68">
        <v>130481</v>
      </c>
      <c r="H202" s="68" t="s">
        <v>641</v>
      </c>
      <c r="I202" s="68" t="s">
        <v>642</v>
      </c>
      <c r="J202" s="68">
        <v>684463</v>
      </c>
      <c r="K202" s="68" t="s">
        <v>643</v>
      </c>
      <c r="L202" s="68"/>
      <c r="M202" s="68"/>
      <c r="N202" s="68"/>
      <c r="O202" s="68"/>
      <c r="P202" s="68"/>
      <c r="Q202" s="68"/>
      <c r="R202" s="68"/>
      <c r="S202" s="68"/>
      <c r="T202" s="68"/>
      <c r="U202" s="68" t="s">
        <v>644</v>
      </c>
    </row>
    <row r="203" spans="1:21" s="24" customFormat="1" x14ac:dyDescent="0.2">
      <c r="A203" s="66" t="s">
        <v>645</v>
      </c>
      <c r="B203" s="67"/>
      <c r="C203" s="67"/>
      <c r="D203" s="67"/>
      <c r="E203" s="67"/>
      <c r="F203" s="67"/>
      <c r="G203" s="68"/>
      <c r="H203" s="68"/>
      <c r="I203" s="68"/>
      <c r="J203" s="68">
        <v>684494</v>
      </c>
      <c r="K203" s="68"/>
      <c r="L203" s="68"/>
      <c r="M203" s="68"/>
      <c r="N203" s="68"/>
      <c r="O203" s="68"/>
      <c r="P203" s="68"/>
      <c r="Q203" s="68"/>
      <c r="R203" s="68"/>
      <c r="S203" s="68"/>
      <c r="T203" s="68"/>
      <c r="U203" s="68"/>
    </row>
    <row r="204" spans="1:21" s="24" customFormat="1" x14ac:dyDescent="0.2">
      <c r="A204" s="66" t="s">
        <v>646</v>
      </c>
      <c r="B204" s="67"/>
      <c r="C204" s="67"/>
      <c r="D204" s="67"/>
      <c r="E204" s="67"/>
      <c r="F204" s="67"/>
      <c r="G204" s="68"/>
      <c r="H204" s="68"/>
      <c r="I204" s="68"/>
      <c r="J204" s="68"/>
      <c r="K204" s="68"/>
      <c r="L204" s="68"/>
      <c r="M204" s="68"/>
      <c r="N204" s="68"/>
      <c r="O204" s="68"/>
      <c r="P204" s="68"/>
      <c r="Q204" s="68"/>
      <c r="R204" s="68"/>
      <c r="S204" s="68"/>
      <c r="T204" s="68"/>
      <c r="U204" s="68"/>
    </row>
    <row r="205" spans="1:21" s="24" customFormat="1" ht="36" x14ac:dyDescent="0.2">
      <c r="A205" s="66" t="s">
        <v>647</v>
      </c>
      <c r="B205" s="67"/>
      <c r="C205" s="67"/>
      <c r="D205" s="67"/>
      <c r="E205" s="67"/>
      <c r="F205" s="67"/>
      <c r="G205" s="68"/>
      <c r="H205" s="68"/>
      <c r="I205" s="68"/>
      <c r="J205" s="68">
        <v>31</v>
      </c>
      <c r="K205" s="68" t="s">
        <v>648</v>
      </c>
      <c r="L205" s="68"/>
      <c r="M205" s="68"/>
      <c r="N205" s="68"/>
      <c r="O205" s="68"/>
      <c r="P205" s="68"/>
      <c r="Q205" s="68"/>
      <c r="R205" s="68"/>
      <c r="S205" s="68"/>
      <c r="T205" s="68"/>
      <c r="U205" s="68"/>
    </row>
    <row r="206" spans="1:21" s="24" customFormat="1" x14ac:dyDescent="0.2">
      <c r="A206" s="66" t="s">
        <v>649</v>
      </c>
      <c r="B206" s="67"/>
      <c r="C206" s="67"/>
      <c r="D206" s="67"/>
      <c r="E206" s="67"/>
      <c r="F206" s="67"/>
      <c r="G206" s="68"/>
      <c r="H206" s="68"/>
      <c r="I206" s="68"/>
      <c r="J206" s="68"/>
      <c r="K206" s="68"/>
      <c r="L206" s="68"/>
      <c r="M206" s="68"/>
      <c r="N206" s="68"/>
      <c r="O206" s="68"/>
      <c r="P206" s="68"/>
      <c r="Q206" s="68"/>
      <c r="R206" s="68"/>
      <c r="S206" s="68"/>
      <c r="T206" s="68"/>
      <c r="U206" s="68"/>
    </row>
    <row r="207" spans="1:21" s="24" customFormat="1" x14ac:dyDescent="0.2">
      <c r="A207" s="66" t="s">
        <v>650</v>
      </c>
      <c r="B207" s="67"/>
      <c r="C207" s="67"/>
      <c r="D207" s="67"/>
      <c r="E207" s="67"/>
      <c r="F207" s="67"/>
      <c r="G207" s="68">
        <v>6385</v>
      </c>
      <c r="H207" s="68"/>
      <c r="I207" s="68"/>
      <c r="J207" s="68">
        <v>91009</v>
      </c>
      <c r="K207" s="68"/>
      <c r="L207" s="68"/>
      <c r="M207" s="68"/>
      <c r="N207" s="68"/>
      <c r="O207" s="68"/>
      <c r="P207" s="68"/>
      <c r="Q207" s="68"/>
      <c r="R207" s="68"/>
      <c r="S207" s="68"/>
      <c r="T207" s="68"/>
      <c r="U207" s="68"/>
    </row>
    <row r="208" spans="1:21" s="24" customFormat="1" x14ac:dyDescent="0.2">
      <c r="A208" s="66" t="s">
        <v>651</v>
      </c>
      <c r="B208" s="67"/>
      <c r="C208" s="67"/>
      <c r="D208" s="67"/>
      <c r="E208" s="67"/>
      <c r="F208" s="67"/>
      <c r="G208" s="68">
        <v>110174</v>
      </c>
      <c r="H208" s="68"/>
      <c r="I208" s="68"/>
      <c r="J208" s="68">
        <v>525421</v>
      </c>
      <c r="K208" s="68"/>
      <c r="L208" s="68"/>
      <c r="M208" s="68"/>
      <c r="N208" s="68"/>
      <c r="O208" s="68"/>
      <c r="P208" s="68"/>
      <c r="Q208" s="68"/>
      <c r="R208" s="68"/>
      <c r="S208" s="68"/>
      <c r="T208" s="68"/>
      <c r="U208" s="68"/>
    </row>
    <row r="209" spans="1:21" s="24" customFormat="1" x14ac:dyDescent="0.2">
      <c r="A209" s="66" t="s">
        <v>652</v>
      </c>
      <c r="B209" s="67"/>
      <c r="C209" s="67"/>
      <c r="D209" s="67"/>
      <c r="E209" s="67"/>
      <c r="F209" s="67"/>
      <c r="G209" s="68">
        <v>14891</v>
      </c>
      <c r="H209" s="68"/>
      <c r="I209" s="68"/>
      <c r="J209" s="68">
        <v>81903</v>
      </c>
      <c r="K209" s="68"/>
      <c r="L209" s="68"/>
      <c r="M209" s="68"/>
      <c r="N209" s="68"/>
      <c r="O209" s="68"/>
      <c r="P209" s="68"/>
      <c r="Q209" s="68"/>
      <c r="R209" s="68"/>
      <c r="S209" s="68"/>
      <c r="T209" s="68"/>
      <c r="U209" s="68"/>
    </row>
    <row r="210" spans="1:21" s="24" customFormat="1" x14ac:dyDescent="0.2">
      <c r="A210" s="69" t="s">
        <v>653</v>
      </c>
      <c r="B210" s="70"/>
      <c r="C210" s="70"/>
      <c r="D210" s="70"/>
      <c r="E210" s="70"/>
      <c r="F210" s="70"/>
      <c r="G210" s="71">
        <v>6660</v>
      </c>
      <c r="H210" s="71"/>
      <c r="I210" s="71"/>
      <c r="J210" s="71">
        <v>80920</v>
      </c>
      <c r="K210" s="71"/>
      <c r="L210" s="71"/>
      <c r="M210" s="71"/>
      <c r="N210" s="71"/>
      <c r="O210" s="71"/>
      <c r="P210" s="71"/>
      <c r="Q210" s="71"/>
      <c r="R210" s="71"/>
      <c r="S210" s="71"/>
      <c r="T210" s="71"/>
      <c r="U210" s="71"/>
    </row>
    <row r="211" spans="1:21" s="24" customFormat="1" x14ac:dyDescent="0.2">
      <c r="A211" s="69" t="s">
        <v>654</v>
      </c>
      <c r="B211" s="70"/>
      <c r="C211" s="70"/>
      <c r="D211" s="70"/>
      <c r="E211" s="70"/>
      <c r="F211" s="70"/>
      <c r="G211" s="71">
        <v>4142</v>
      </c>
      <c r="H211" s="71"/>
      <c r="I211" s="71"/>
      <c r="J211" s="71">
        <v>47368</v>
      </c>
      <c r="K211" s="71"/>
      <c r="L211" s="71"/>
      <c r="M211" s="71"/>
      <c r="N211" s="71"/>
      <c r="O211" s="71"/>
      <c r="P211" s="71"/>
      <c r="Q211" s="71"/>
      <c r="R211" s="71"/>
      <c r="S211" s="71"/>
      <c r="T211" s="71"/>
      <c r="U211" s="71"/>
    </row>
    <row r="212" spans="1:21" s="24" customFormat="1" x14ac:dyDescent="0.2">
      <c r="A212" s="69" t="s">
        <v>655</v>
      </c>
      <c r="B212" s="70"/>
      <c r="C212" s="70"/>
      <c r="D212" s="70"/>
      <c r="E212" s="70"/>
      <c r="F212" s="70"/>
      <c r="G212" s="71"/>
      <c r="H212" s="71"/>
      <c r="I212" s="71"/>
      <c r="J212" s="71"/>
      <c r="K212" s="71"/>
      <c r="L212" s="71"/>
      <c r="M212" s="71"/>
      <c r="N212" s="71"/>
      <c r="O212" s="71"/>
      <c r="P212" s="71"/>
      <c r="Q212" s="71"/>
      <c r="R212" s="71"/>
      <c r="S212" s="71"/>
      <c r="T212" s="71"/>
      <c r="U212" s="71"/>
    </row>
    <row r="213" spans="1:21" s="24" customFormat="1" x14ac:dyDescent="0.2">
      <c r="A213" s="66" t="s">
        <v>656</v>
      </c>
      <c r="B213" s="67"/>
      <c r="C213" s="67"/>
      <c r="D213" s="67"/>
      <c r="E213" s="67"/>
      <c r="F213" s="67"/>
      <c r="G213" s="68">
        <v>135738</v>
      </c>
      <c r="H213" s="68"/>
      <c r="I213" s="68"/>
      <c r="J213" s="68">
        <v>777396</v>
      </c>
      <c r="K213" s="68"/>
      <c r="L213" s="68"/>
      <c r="M213" s="68"/>
      <c r="N213" s="68"/>
      <c r="O213" s="68"/>
      <c r="P213" s="68"/>
      <c r="Q213" s="68"/>
      <c r="R213" s="68"/>
      <c r="S213" s="68"/>
      <c r="T213" s="68"/>
      <c r="U213" s="68"/>
    </row>
    <row r="214" spans="1:21" s="24" customFormat="1" x14ac:dyDescent="0.2">
      <c r="A214" s="66" t="s">
        <v>657</v>
      </c>
      <c r="B214" s="67"/>
      <c r="C214" s="67"/>
      <c r="D214" s="67"/>
      <c r="E214" s="67"/>
      <c r="F214" s="67"/>
      <c r="G214" s="68">
        <v>5545</v>
      </c>
      <c r="H214" s="68"/>
      <c r="I214" s="68"/>
      <c r="J214" s="68">
        <v>35386</v>
      </c>
      <c r="K214" s="68"/>
      <c r="L214" s="68"/>
      <c r="M214" s="68"/>
      <c r="N214" s="68"/>
      <c r="O214" s="68"/>
      <c r="P214" s="68"/>
      <c r="Q214" s="68"/>
      <c r="R214" s="68"/>
      <c r="S214" s="68"/>
      <c r="T214" s="68"/>
      <c r="U214" s="68"/>
    </row>
    <row r="215" spans="1:21" s="24" customFormat="1" x14ac:dyDescent="0.2">
      <c r="A215" s="66" t="s">
        <v>658</v>
      </c>
      <c r="B215" s="67"/>
      <c r="C215" s="67"/>
      <c r="D215" s="67"/>
      <c r="E215" s="67"/>
      <c r="F215" s="67"/>
      <c r="G215" s="68">
        <v>141283</v>
      </c>
      <c r="H215" s="68"/>
      <c r="I215" s="68"/>
      <c r="J215" s="68">
        <v>812782</v>
      </c>
      <c r="K215" s="68"/>
      <c r="L215" s="68"/>
      <c r="M215" s="68"/>
      <c r="N215" s="68"/>
      <c r="O215" s="68"/>
      <c r="P215" s="68"/>
      <c r="Q215" s="68"/>
      <c r="R215" s="68"/>
      <c r="S215" s="68"/>
      <c r="T215" s="68"/>
      <c r="U215" s="68"/>
    </row>
    <row r="216" spans="1:21" s="24" customFormat="1" x14ac:dyDescent="0.2">
      <c r="A216" s="69" t="s">
        <v>659</v>
      </c>
      <c r="B216" s="70"/>
      <c r="C216" s="70"/>
      <c r="D216" s="70"/>
      <c r="E216" s="70"/>
      <c r="F216" s="70"/>
      <c r="G216" s="71">
        <v>141283</v>
      </c>
      <c r="H216" s="71"/>
      <c r="I216" s="71"/>
      <c r="J216" s="71">
        <v>812782</v>
      </c>
      <c r="K216" s="71"/>
      <c r="L216" s="71"/>
      <c r="M216" s="71"/>
      <c r="N216" s="71"/>
      <c r="O216" s="71"/>
      <c r="P216" s="71"/>
      <c r="Q216" s="71"/>
      <c r="R216" s="71"/>
      <c r="S216" s="71"/>
      <c r="T216" s="71"/>
      <c r="U216" s="71"/>
    </row>
    <row r="217" spans="1:21" s="24" customFormat="1" ht="12" x14ac:dyDescent="0.2">
      <c r="A217" s="25"/>
      <c r="B217" s="25"/>
      <c r="C217" s="25"/>
      <c r="D217" s="25"/>
      <c r="E217" s="25"/>
      <c r="F217" s="25"/>
      <c r="G217" s="25"/>
      <c r="H217" s="25"/>
      <c r="I217" s="25"/>
      <c r="J217" s="25"/>
      <c r="K217" s="25"/>
      <c r="L217" s="25"/>
      <c r="M217" s="25"/>
      <c r="N217" s="25"/>
      <c r="O217" s="25"/>
      <c r="P217" s="25"/>
      <c r="Q217" s="25"/>
      <c r="R217" s="25"/>
      <c r="S217" s="25"/>
      <c r="T217" s="25"/>
      <c r="U217" s="25"/>
    </row>
    <row r="218" spans="1:21" s="24" customFormat="1" x14ac:dyDescent="0.2">
      <c r="A218" s="25"/>
      <c r="B218" s="29" t="s">
        <v>24</v>
      </c>
      <c r="C218" s="30"/>
      <c r="D218" s="31"/>
      <c r="E218" s="31"/>
      <c r="F218" s="30"/>
      <c r="G218" s="32">
        <f>IF(ISBLANK(X20),"",ROUND(Y20/X20,2)*100)</f>
        <v>104</v>
      </c>
      <c r="H218" s="4"/>
      <c r="I218" s="4"/>
      <c r="J218" s="32">
        <f>IF(ISBLANK(X21),"",ROUND(Y21/X21,2)*100)</f>
        <v>89</v>
      </c>
      <c r="K218" s="30"/>
      <c r="L218" s="30"/>
      <c r="M218" s="30"/>
      <c r="N218" s="30"/>
      <c r="O218" s="30"/>
      <c r="P218" s="30"/>
      <c r="Q218" s="30"/>
      <c r="R218" s="30"/>
      <c r="S218" s="30"/>
      <c r="T218" s="30"/>
      <c r="U218" s="30"/>
    </row>
    <row r="219" spans="1:21" s="24" customFormat="1" x14ac:dyDescent="0.2">
      <c r="A219" s="25"/>
      <c r="B219" s="29" t="s">
        <v>25</v>
      </c>
      <c r="C219" s="30"/>
      <c r="D219" s="31"/>
      <c r="E219" s="31"/>
      <c r="F219" s="30"/>
      <c r="G219" s="20">
        <f>IF(ISBLANK(X20),"",ROUND(Z20/X20,2)*100)</f>
        <v>65</v>
      </c>
      <c r="H219" s="6"/>
      <c r="I219" s="6"/>
      <c r="J219" s="20">
        <f>IF(ISBLANK(X21),"",ROUND(Z21/X21,2)*100)</f>
        <v>52</v>
      </c>
      <c r="K219" s="30"/>
      <c r="L219" s="30"/>
      <c r="M219" s="30"/>
      <c r="N219" s="30"/>
      <c r="O219" s="30"/>
      <c r="P219" s="30"/>
      <c r="Q219" s="30"/>
      <c r="R219" s="30"/>
      <c r="S219" s="30"/>
      <c r="T219" s="30"/>
      <c r="U219" s="30"/>
    </row>
    <row r="220" spans="1:21" s="24" customFormat="1" ht="12" x14ac:dyDescent="0.2">
      <c r="A220" s="5"/>
      <c r="B220" s="6"/>
      <c r="C220" s="6"/>
      <c r="D220" s="6"/>
      <c r="E220" s="6"/>
      <c r="F220" s="6"/>
      <c r="G220" s="6"/>
      <c r="H220" s="6"/>
      <c r="I220" s="6"/>
      <c r="J220" s="6"/>
      <c r="K220" s="6"/>
      <c r="L220" s="6"/>
      <c r="M220" s="6"/>
      <c r="N220" s="6"/>
      <c r="O220" s="6"/>
      <c r="P220" s="6"/>
      <c r="Q220" s="6"/>
      <c r="R220" s="6"/>
      <c r="S220" s="6"/>
      <c r="T220" s="6"/>
      <c r="U220" s="6"/>
    </row>
    <row r="221" spans="1:21" s="6" customFormat="1" ht="12" x14ac:dyDescent="0.2">
      <c r="A221" s="33" t="s">
        <v>35</v>
      </c>
    </row>
    <row r="222" spans="1:21" s="6" customFormat="1" ht="12" x14ac:dyDescent="0.2">
      <c r="A222" s="26"/>
    </row>
    <row r="223" spans="1:21" s="6" customFormat="1" ht="12" x14ac:dyDescent="0.2">
      <c r="A223" s="33" t="s">
        <v>36</v>
      </c>
    </row>
    <row r="224" spans="1:21" s="6" customFormat="1" ht="12" x14ac:dyDescent="0.2">
      <c r="A224" s="21"/>
      <c r="B224" s="26"/>
      <c r="C224" s="26"/>
      <c r="D224" s="26"/>
      <c r="E224" s="26"/>
      <c r="F224" s="26"/>
      <c r="G224" s="26"/>
      <c r="H224" s="26"/>
      <c r="I224" s="26"/>
      <c r="J224" s="26"/>
      <c r="K224" s="26"/>
      <c r="L224" s="26"/>
      <c r="M224" s="26"/>
      <c r="N224" s="26"/>
      <c r="O224" s="26"/>
      <c r="P224" s="26"/>
      <c r="Q224" s="26"/>
      <c r="R224" s="26"/>
      <c r="S224" s="26"/>
      <c r="T224" s="26"/>
      <c r="U224" s="26"/>
    </row>
    <row r="225" spans="1:21" s="26" customFormat="1" x14ac:dyDescent="0.2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</row>
  </sheetData>
  <mergeCells count="64">
    <mergeCell ref="A213:F213"/>
    <mergeCell ref="A214:F214"/>
    <mergeCell ref="A215:F215"/>
    <mergeCell ref="A216:F216"/>
    <mergeCell ref="A208:F208"/>
    <mergeCell ref="A209:F209"/>
    <mergeCell ref="A210:F210"/>
    <mergeCell ref="A211:F211"/>
    <mergeCell ref="A212:F212"/>
    <mergeCell ref="A203:F203"/>
    <mergeCell ref="A204:F204"/>
    <mergeCell ref="A205:F205"/>
    <mergeCell ref="A206:F206"/>
    <mergeCell ref="A207:F207"/>
    <mergeCell ref="A146:U146"/>
    <mergeCell ref="A177:U177"/>
    <mergeCell ref="A190:U190"/>
    <mergeCell ref="A199:U199"/>
    <mergeCell ref="A202:F202"/>
    <mergeCell ref="A118:U118"/>
    <mergeCell ref="A121:U121"/>
    <mergeCell ref="A124:U124"/>
    <mergeCell ref="A127:U127"/>
    <mergeCell ref="A131:U131"/>
    <mergeCell ref="A88:U88"/>
    <mergeCell ref="A97:U97"/>
    <mergeCell ref="A107:U107"/>
    <mergeCell ref="A111:U111"/>
    <mergeCell ref="A115:U115"/>
    <mergeCell ref="A52:U52"/>
    <mergeCell ref="A69:U69"/>
    <mergeCell ref="A70:U70"/>
    <mergeCell ref="A76:U76"/>
    <mergeCell ref="A82:U82"/>
    <mergeCell ref="A30:U30"/>
    <mergeCell ref="A42:U42"/>
    <mergeCell ref="A43:U43"/>
    <mergeCell ref="A45:U45"/>
    <mergeCell ref="A49:U49"/>
    <mergeCell ref="A11:U11"/>
    <mergeCell ref="A12:U12"/>
    <mergeCell ref="A13:U13"/>
    <mergeCell ref="A14:U14"/>
    <mergeCell ref="J16:U16"/>
    <mergeCell ref="A26:A28"/>
    <mergeCell ref="B26:B28"/>
    <mergeCell ref="C26:C28"/>
    <mergeCell ref="D26:F26"/>
    <mergeCell ref="D27:D28"/>
    <mergeCell ref="G21:H21"/>
    <mergeCell ref="J21:K21"/>
    <mergeCell ref="J27:J28"/>
    <mergeCell ref="G26:I26"/>
    <mergeCell ref="G16:I16"/>
    <mergeCell ref="G20:H20"/>
    <mergeCell ref="J17:K17"/>
    <mergeCell ref="J20:K20"/>
    <mergeCell ref="G18:H18"/>
    <mergeCell ref="G19:H19"/>
    <mergeCell ref="J26:U26"/>
    <mergeCell ref="G27:G28"/>
    <mergeCell ref="J18:K18"/>
    <mergeCell ref="J19:K19"/>
    <mergeCell ref="G17:H17"/>
  </mergeCells>
  <phoneticPr fontId="2" type="noConversion"/>
  <pageMargins left="0.78740157480314965" right="0.39370078740157483" top="0.39370078740157483" bottom="0.39370078740157483" header="0.23622047244094491" footer="0.23622047244094491"/>
  <pageSetup paperSize="9" scale="80" fitToHeight="30000" orientation="landscape" r:id="rId1"/>
  <headerFooter alignWithMargins="0">
    <oddHeader>&amp;LГРАНД-Смета</oddHeader>
    <oddFooter>&amp;R&amp;P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Мои данные</vt:lpstr>
      <vt:lpstr>'Мои данные'!Print_Titles</vt:lpstr>
      <vt:lpstr>'Мои данные'!Заголовки_для_печати</vt:lpstr>
    </vt:vector>
  </TitlesOfParts>
  <Company>Grand Ltd.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Пользователь</cp:lastModifiedBy>
  <cp:lastPrinted>2011-09-08T07:56:05Z</cp:lastPrinted>
  <dcterms:created xsi:type="dcterms:W3CDTF">2003-01-28T12:33:10Z</dcterms:created>
  <dcterms:modified xsi:type="dcterms:W3CDTF">2020-05-27T06:59:50Z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именование гр рас">
    <vt:lpwstr>это и есть наим</vt:lpwstr>
  </property>
</Properties>
</file>